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\Downloads\"/>
    </mc:Choice>
  </mc:AlternateContent>
  <xr:revisionPtr revIDLastSave="0" documentId="13_ncr:1_{51CBAC53-06ED-475A-8646-F64DDF6B82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rporation" sheetId="2" r:id="rId1"/>
  </sheets>
  <definedNames>
    <definedName name="_xlnm.Print_Titles" localSheetId="0">Corporation!$A:$R,Corporation!$3:$3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2" l="1"/>
  <c r="Q19" i="2"/>
  <c r="V17" i="2"/>
  <c r="V16" i="2"/>
  <c r="V15" i="2"/>
  <c r="V14" i="2"/>
  <c r="U17" i="2"/>
  <c r="U16" i="2"/>
  <c r="U15" i="2"/>
  <c r="U14" i="2"/>
  <c r="T17" i="2"/>
  <c r="T16" i="2"/>
  <c r="T15" i="2"/>
  <c r="T14" i="2"/>
  <c r="S17" i="2"/>
  <c r="S16" i="2"/>
  <c r="S15" i="2"/>
  <c r="S14" i="2"/>
  <c r="J17" i="2"/>
  <c r="I17" i="2"/>
  <c r="I16" i="2"/>
  <c r="I15" i="2"/>
  <c r="I14" i="2"/>
  <c r="C33" i="2"/>
  <c r="B33" i="2"/>
  <c r="B32" i="2"/>
  <c r="B31" i="2"/>
  <c r="C35" i="2" l="1"/>
  <c r="B35" i="2"/>
</calcChain>
</file>

<file path=xl/sharedStrings.xml><?xml version="1.0" encoding="utf-8"?>
<sst xmlns="http://schemas.openxmlformats.org/spreadsheetml/2006/main" count="101" uniqueCount="83">
  <si>
    <t>Name</t>
  </si>
  <si>
    <t>Date Received</t>
  </si>
  <si>
    <t>Exemption Used</t>
  </si>
  <si>
    <t>Notes</t>
  </si>
  <si>
    <t>Tracking Number</t>
  </si>
  <si>
    <t>Expedited Y/N</t>
  </si>
  <si>
    <t>Net Business Days to Answer</t>
  </si>
  <si>
    <t>Actual Final Response Date</t>
  </si>
  <si>
    <t>Release Results</t>
  </si>
  <si>
    <t>Compliance Code (FG, PGPD, FDE, FDNR, FDR, FDWD, FDFR, FDRD, FDIF, FDNAR, FDDR, FDO)</t>
  </si>
  <si>
    <t>Days for NON-expedited</t>
  </si>
  <si>
    <t>Days for Expedited</t>
  </si>
  <si>
    <t>Days for PRWIG for NON-expedited</t>
  </si>
  <si>
    <t>Days for PRWIG for expedited</t>
  </si>
  <si>
    <t>Fees Charged</t>
  </si>
  <si>
    <t>Exemption Waived?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</si>
  <si>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</si>
  <si>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</si>
  <si>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</si>
  <si>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</si>
  <si>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MEDIAN</t>
  </si>
  <si>
    <t>AVERAGE</t>
  </si>
  <si>
    <t>LOWEST</t>
  </si>
  <si>
    <t>LARGEST</t>
  </si>
  <si>
    <t>Total Expedited</t>
  </si>
  <si>
    <t>Total Not Expedited</t>
  </si>
  <si>
    <t>Calendar days to adj &amp; respond to request for expedited (if applicable)</t>
  </si>
  <si>
    <t>Within 10 calendar days</t>
  </si>
  <si>
    <t>Quarterly Reporting Statistics</t>
  </si>
  <si>
    <t>Requests Received</t>
  </si>
  <si>
    <t>Requests Processed</t>
  </si>
  <si>
    <t>Quarter</t>
  </si>
  <si>
    <t>Number of Requests in Backlog at End of Quarter</t>
  </si>
  <si>
    <t>Perfected Pending Requests at End of Previous FY</t>
  </si>
  <si>
    <t>Number Closed During Current FY</t>
  </si>
  <si>
    <t>Corporation FOIA Log FY 2021  FOIAs received or responded to between 10-1-2020 and 9-30-2021</t>
  </si>
  <si>
    <t>Cattoni</t>
  </si>
  <si>
    <t>Salary Information 2019</t>
  </si>
  <si>
    <t>N</t>
  </si>
  <si>
    <t>PGPD</t>
  </si>
  <si>
    <t>Normal Salary Release</t>
  </si>
  <si>
    <t>Released 2019 data consistent with salary release guidelines and OPM exemption</t>
  </si>
  <si>
    <t>Bell - Judicial Watch</t>
  </si>
  <si>
    <t>Information related to meeting and teams technology</t>
  </si>
  <si>
    <t>Y</t>
  </si>
  <si>
    <t>21-001</t>
  </si>
  <si>
    <t>21-002</t>
  </si>
  <si>
    <t>FG</t>
  </si>
  <si>
    <t>Released all with some redactions to names and quotes</t>
  </si>
  <si>
    <t>4,5,6</t>
  </si>
  <si>
    <t>McCulloch</t>
  </si>
  <si>
    <t>Illinois Employees</t>
  </si>
  <si>
    <t>No records</t>
  </si>
  <si>
    <t>FDNR</t>
  </si>
  <si>
    <t>21-004</t>
  </si>
  <si>
    <t>FOIA Logs</t>
  </si>
  <si>
    <t>Initial Estimate of Response Due Dae</t>
  </si>
  <si>
    <t>Edgrington</t>
  </si>
  <si>
    <t>21-005</t>
  </si>
  <si>
    <t>Frym</t>
  </si>
  <si>
    <t>FCSIC salaries</t>
  </si>
  <si>
    <t>19 and 20 FY Logs sent</t>
  </si>
  <si>
    <t>FR</t>
  </si>
  <si>
    <t>Sent redacted salary records</t>
  </si>
  <si>
    <t>Kinniebrew</t>
  </si>
  <si>
    <t>Requsting various information regarding Black History Month</t>
  </si>
  <si>
    <t>21-006</t>
  </si>
  <si>
    <t>21-007</t>
  </si>
  <si>
    <t>Windhorst</t>
  </si>
  <si>
    <t>2020 Annual Statements</t>
  </si>
  <si>
    <t>21-008</t>
  </si>
  <si>
    <t>Self</t>
  </si>
  <si>
    <t>Addresses of leased buildings</t>
  </si>
  <si>
    <t>21-009</t>
  </si>
  <si>
    <t>FCSIC personnel information</t>
  </si>
  <si>
    <t>Dorman</t>
  </si>
  <si>
    <t>21-010</t>
  </si>
  <si>
    <t>Hernandez</t>
  </si>
  <si>
    <t>Full release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</si>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</sst>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0"/>
      <color theme="1"/>
      <name val="Arial"/>
      <family val="2"/>
    </font>
    <font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14" fontId="4" fillId="0" borderId="7" xfId="0" applyNumberFormat="1" applyFont="1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7" xfId="0" applyFont="1" applyFill="1" applyBorder="1" applyAlignment="1">
      <alignment wrapText="1"/>
    </xf>
    <xf numFmtId="14" fontId="0" fillId="0" borderId="7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14" fontId="3" fillId="0" borderId="7" xfId="0" applyNumberFormat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Continuous" wrapText="1"/>
    </xf>
  </cellXfs>
  <cellStyles count="1">
    <cellStyle name="Normal" xfId="0" builtinId="0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entury Gothic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A3188F-A627-4D47-96C5-30614ACA77C6}" name="Table1" displayName="Table1" ref="A3:V20" totalsRowShown="0" headerRowDxfId="9" dataDxfId="10" headerRowBorderDxfId="33" tableBorderDxfId="34">
  <autoFilter ref="A3:V20" xr:uid="{38A3188F-A627-4D47-96C5-30614ACA77C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BE690ED2-BA44-4DDB-9D32-96992090ABED}" name="Tracking Number" dataDxfId="32"/>
    <tableColumn id="2" xr3:uid="{D01CF375-DD8B-4C93-B1F0-B369550A1279}" name="Name" dataDxfId="31"/>
    <tableColumn id="3" xr3:uid="{2E94A338-B2DE-47C4-9A0F-8087AF93C0CC}" name="Information Sought" dataDxfId="30"/>
    <tableColumn id="4" xr3:uid="{E85B715F-0AE9-4A3C-A0B9-756DE0795885}" name="Date Received" dataDxfId="29"/>
    <tableColumn id="5" xr3:uid="{11FAAEAA-D0FD-41EA-A869-E20446CF974B}" name="Initial Estimate of Response Due Dae" dataDxfId="28"/>
    <tableColumn id="6" xr3:uid="{D57989C9-4755-49D1-8921-DC55BFE0F060}" name="Actual Final Response Date" dataDxfId="27"/>
    <tableColumn id="7" xr3:uid="{9615A998-C043-4215-AEE5-19AE47A00097}" name="Column1" dataDxfId="26"/>
    <tableColumn id="8" xr3:uid="{DE9227F6-42A9-4ECC-89E9-77CF0768B8E7}" name="Tolling/ Closures" dataDxfId="25"/>
    <tableColumn id="9" xr3:uid="{C4152C3C-D9C0-40B7-8F48-7042AE8A16B8}" name="Net Business Days to Answer" dataDxfId="24"/>
    <tableColumn id="10" xr3:uid="{C5E3AC3D-BA18-415F-9DEA-F6EE5D316CF6}" name="Calendar days to adj &amp; respond to request for expedited (if applicable)" dataDxfId="23"/>
    <tableColumn id="11" xr3:uid="{A7F92E27-B964-41D2-8838-2D4E7848764B}" name="Fees Charged" dataDxfId="22"/>
    <tableColumn id="12" xr3:uid="{43BAF46A-CB96-48AE-B1D2-08398D6DF626}" name="Fees Paid" dataDxfId="21"/>
    <tableColumn id="13" xr3:uid="{48F2C57C-5657-429B-BFBC-283402B1B8BA}" name="Release Results" dataDxfId="20"/>
    <tableColumn id="14" xr3:uid="{0FB0C98E-CEEB-4D34-B14C-44F8F3E71AEE}" name="Compliance Code (FG, PGPD, FDE, FDNR, FDR, FDWD, FDFR, FDRD, FDIF, FDNAR, FDDR, FDO)" dataDxfId="19"/>
    <tableColumn id="15" xr3:uid="{42054AB7-81B5-4AF8-9A81-E1F4AA13AEC0}" name="Exemption Used" dataDxfId="18"/>
    <tableColumn id="16" xr3:uid="{F526AB6A-5561-475B-BED8-4DBDEDB930DC}" name="Exemption Waived?" dataDxfId="17"/>
    <tableColumn id="17" xr3:uid="{100DCD30-78D5-452C-8626-3687113BD359}" name="Expedited Y/N" dataDxfId="16"/>
    <tableColumn id="18" xr3:uid="{57F4DE40-B48A-40EC-A986-986BD036FAE4}" name="Notes" dataDxfId="15"/>
    <tableColumn id="19" xr3:uid="{E9BFE412-8EB1-4E27-AAC4-933150F1C52B}" name="Days for NON-expedited" dataDxfId="14"/>
    <tableColumn id="20" xr3:uid="{A77552E5-23EE-4404-8EA6-1798EE8731C6}" name="Days for Expedited" dataDxfId="13"/>
    <tableColumn id="21" xr3:uid="{8E2C984B-5211-4CC8-BE35-B1422D49BEE7}" name="Days for PRWIG for NON-expedited" dataDxfId="12"/>
    <tableColumn id="22" xr3:uid="{DBA6805B-F105-439B-82D1-CE0A592C0A73}" name="Days for PRWIG for expedited" dataDxfId="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8E604C-67E6-416B-A9DB-E4E74B096A0F}" name="Table2" displayName="Table2" ref="A25:E28" totalsRowShown="0" headerRowDxfId="7" tableBorderDxfId="8">
  <autoFilter ref="A25:E28" xr:uid="{2A8E604C-67E6-416B-A9DB-E4E74B096A0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38EC080-DA4C-41CC-AF3D-861F52B62234}" name="Quarterly Reporting Statistics"/>
    <tableColumn id="2" xr3:uid="{E828B534-FA8D-446B-8A73-A77EBDDA386F}" name="Column1"/>
    <tableColumn id="3" xr3:uid="{C6BF614F-E7C6-4607-A7AC-2DA84E56A5E9}" name="Column2"/>
    <tableColumn id="4" xr3:uid="{9314B22B-4F9C-47B7-8C7B-016EF4AABD0C}" name="Column3"/>
    <tableColumn id="5" xr3:uid="{D595FD9B-0437-42BF-8F57-52BAC01B762C}" name="Column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BD0C90-D5E8-4521-B6AF-4CF4FD59414A}" name="Table3" displayName="Table3" ref="A30:D34" totalsRowShown="0" headerRowDxfId="0" headerRowBorderDxfId="5" tableBorderDxfId="6">
  <autoFilter ref="A30:D34" xr:uid="{5EBD0C90-D5E8-4521-B6AF-4CF4FD59414A}">
    <filterColumn colId="0" hiddenButton="1"/>
    <filterColumn colId="1" hiddenButton="1"/>
    <filterColumn colId="2" hiddenButton="1"/>
    <filterColumn colId="3" hiddenButton="1"/>
  </autoFilter>
  <tableColumns count="4">
    <tableColumn id="1" xr3:uid="{E4451432-F986-42A3-9D1E-9DFC62E3BCBC}" name="Quarter" dataDxfId="4"/>
    <tableColumn id="2" xr3:uid="{4AC3FE1B-2F34-4767-A918-2059EFDB5E27}" name="Requests Received" dataDxfId="3"/>
    <tableColumn id="3" xr3:uid="{28514CC3-0D4C-4146-BA13-8FAAB385FC7D}" name="Requests Processed" dataDxfId="2"/>
    <tableColumn id="4" xr3:uid="{83F2EC2D-8CD1-4771-8984-C9B73AF325AE}" name="Number of Requests in Backlog at End of Quarter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5"/>
  <sheetViews>
    <sheetView tabSelected="1" topLeftCell="A13" zoomScale="85" zoomScaleNormal="85" zoomScalePageLayoutView="70" workbookViewId="0">
      <selection activeCell="A3" sqref="A3"/>
    </sheetView>
  </sheetViews>
  <sheetFormatPr defaultColWidth="9" defaultRowHeight="13.8" x14ac:dyDescent="0.25"/>
  <cols>
    <col min="1" max="1" width="27.796875" style="1" customWidth="1"/>
    <col min="2" max="2" width="19.3984375" style="20" customWidth="1"/>
    <col min="3" max="3" width="19.8984375" style="1" customWidth="1"/>
    <col min="4" max="4" width="46.09765625" style="1" customWidth="1"/>
    <col min="5" max="5" width="35.59765625" style="1" customWidth="1"/>
    <col min="6" max="6" width="27.5" style="1" customWidth="1"/>
    <col min="7" max="7" width="11.5" style="1" bestFit="1" customWidth="1"/>
    <col min="8" max="8" width="17.69921875" style="1" customWidth="1"/>
    <col min="9" max="9" width="28.296875" style="1" customWidth="1"/>
    <col min="10" max="10" width="68.19921875" style="2" customWidth="1"/>
    <col min="11" max="11" width="15.296875" style="1" customWidth="1"/>
    <col min="12" max="12" width="11.19921875" style="1" customWidth="1"/>
    <col min="13" max="13" width="16.59765625" style="1" customWidth="1"/>
    <col min="14" max="14" width="72" style="1" customWidth="1"/>
    <col min="15" max="15" width="17" style="1" customWidth="1"/>
    <col min="16" max="16" width="20.5" style="1" customWidth="1"/>
    <col min="17" max="17" width="15.69921875" style="1" customWidth="1"/>
    <col min="18" max="18" width="18" style="1" customWidth="1"/>
    <col min="19" max="19" width="28.5" style="1" customWidth="1"/>
    <col min="20" max="20" width="19.69921875" style="1" customWidth="1"/>
    <col min="21" max="21" width="34.296875" style="1" customWidth="1"/>
    <col min="22" max="22" width="29.296875" style="1" customWidth="1"/>
    <col min="23" max="16384" width="9" style="1"/>
  </cols>
  <sheetData>
    <row r="1" spans="1:23" x14ac:dyDescent="0.2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3" ht="33.6" customHeight="1" x14ac:dyDescent="0.25">
      <c r="A2" s="63" t="s">
        <v>18</v>
      </c>
      <c r="B2" s="63"/>
      <c r="C2" s="63"/>
      <c r="D2" s="63"/>
      <c r="E2" s="63"/>
      <c r="F2" s="6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3" ht="27.6" x14ac:dyDescent="0.25">
      <c r="A3" s="39" t="s">
        <v>4</v>
      </c>
      <c r="B3" s="40" t="s">
        <v>0</v>
      </c>
      <c r="C3" s="40" t="s">
        <v>16</v>
      </c>
      <c r="D3" s="40" t="s">
        <v>1</v>
      </c>
      <c r="E3" s="40" t="s">
        <v>56</v>
      </c>
      <c r="F3" s="40" t="s">
        <v>7</v>
      </c>
      <c r="G3" s="40" t="s">
        <v>79</v>
      </c>
      <c r="H3" s="40" t="s">
        <v>17</v>
      </c>
      <c r="I3" s="40" t="s">
        <v>6</v>
      </c>
      <c r="J3" s="40" t="s">
        <v>26</v>
      </c>
      <c r="K3" s="40" t="s">
        <v>14</v>
      </c>
      <c r="L3" s="40" t="s">
        <v>19</v>
      </c>
      <c r="M3" s="40" t="s">
        <v>8</v>
      </c>
      <c r="N3" s="40" t="s">
        <v>9</v>
      </c>
      <c r="O3" s="40" t="s">
        <v>2</v>
      </c>
      <c r="P3" s="40" t="s">
        <v>15</v>
      </c>
      <c r="Q3" s="40" t="s">
        <v>5</v>
      </c>
      <c r="R3" s="40" t="s">
        <v>3</v>
      </c>
      <c r="S3" s="40" t="s">
        <v>10</v>
      </c>
      <c r="T3" s="40" t="s">
        <v>11</v>
      </c>
      <c r="U3" s="40" t="s">
        <v>12</v>
      </c>
      <c r="V3" s="41" t="s">
        <v>13</v>
      </c>
    </row>
    <row r="4" spans="1:23" ht="69" x14ac:dyDescent="0.25">
      <c r="A4" s="32" t="s">
        <v>45</v>
      </c>
      <c r="B4" s="15" t="s">
        <v>42</v>
      </c>
      <c r="C4" s="15" t="s">
        <v>43</v>
      </c>
      <c r="D4" s="23">
        <v>44112</v>
      </c>
      <c r="E4" s="23">
        <v>44141</v>
      </c>
      <c r="F4" s="23">
        <v>44139</v>
      </c>
      <c r="G4" s="15"/>
      <c r="I4" s="15">
        <v>18</v>
      </c>
      <c r="J4" s="15" t="s">
        <v>44</v>
      </c>
      <c r="K4" s="24">
        <v>0</v>
      </c>
      <c r="L4" s="15"/>
      <c r="M4" s="15" t="s">
        <v>48</v>
      </c>
      <c r="N4" s="15" t="s">
        <v>39</v>
      </c>
      <c r="O4" s="15" t="s">
        <v>49</v>
      </c>
      <c r="P4" s="15" t="s">
        <v>38</v>
      </c>
      <c r="Q4" s="15" t="s">
        <v>38</v>
      </c>
      <c r="R4" s="15"/>
      <c r="S4" s="15">
        <v>18</v>
      </c>
      <c r="T4" s="15"/>
      <c r="U4" s="15">
        <v>18</v>
      </c>
      <c r="V4" s="36"/>
      <c r="W4" s="11"/>
    </row>
    <row r="5" spans="1:23" s="13" customFormat="1" ht="69" x14ac:dyDescent="0.25">
      <c r="A5" s="33" t="s">
        <v>46</v>
      </c>
      <c r="B5" s="15" t="s">
        <v>36</v>
      </c>
      <c r="C5" s="15" t="s">
        <v>37</v>
      </c>
      <c r="D5" s="23">
        <v>44112</v>
      </c>
      <c r="E5" s="23">
        <v>44141</v>
      </c>
      <c r="F5" s="23">
        <v>44113</v>
      </c>
      <c r="G5" s="15"/>
      <c r="I5" s="15">
        <v>1</v>
      </c>
      <c r="J5" s="15" t="s">
        <v>38</v>
      </c>
      <c r="K5" s="24">
        <v>0</v>
      </c>
      <c r="L5" s="15"/>
      <c r="M5" s="15" t="s">
        <v>40</v>
      </c>
      <c r="N5" s="15" t="s">
        <v>39</v>
      </c>
      <c r="O5" s="15">
        <v>6</v>
      </c>
      <c r="P5" s="15" t="s">
        <v>38</v>
      </c>
      <c r="Q5" s="15" t="s">
        <v>38</v>
      </c>
      <c r="R5" s="15" t="s">
        <v>41</v>
      </c>
      <c r="S5" s="15">
        <v>1</v>
      </c>
      <c r="T5" s="15"/>
      <c r="U5" s="15">
        <v>1</v>
      </c>
      <c r="V5" s="36"/>
    </row>
    <row r="6" spans="1:23" s="11" customFormat="1" ht="93.75" customHeight="1" x14ac:dyDescent="0.25">
      <c r="A6" s="34"/>
      <c r="B6" s="15" t="s">
        <v>50</v>
      </c>
      <c r="C6" s="15" t="s">
        <v>51</v>
      </c>
      <c r="D6" s="23">
        <v>44145</v>
      </c>
      <c r="E6" s="23"/>
      <c r="F6" s="23">
        <v>44147</v>
      </c>
      <c r="G6" s="15"/>
      <c r="I6" s="15">
        <v>1</v>
      </c>
      <c r="J6" s="15" t="s">
        <v>38</v>
      </c>
      <c r="K6" s="24"/>
      <c r="L6" s="15"/>
      <c r="M6" s="15" t="s">
        <v>52</v>
      </c>
      <c r="N6" s="15" t="s">
        <v>53</v>
      </c>
      <c r="O6" s="15"/>
      <c r="P6" s="15"/>
      <c r="Q6" s="15"/>
      <c r="R6" s="15"/>
      <c r="S6" s="15">
        <v>1</v>
      </c>
      <c r="T6" s="15"/>
      <c r="U6" s="15"/>
      <c r="V6" s="36"/>
    </row>
    <row r="7" spans="1:23" s="12" customFormat="1" ht="27.6" x14ac:dyDescent="0.25">
      <c r="A7" s="34" t="s">
        <v>54</v>
      </c>
      <c r="B7" s="12" t="s">
        <v>57</v>
      </c>
      <c r="C7" s="12" t="s">
        <v>55</v>
      </c>
      <c r="D7" s="25">
        <v>44165</v>
      </c>
      <c r="E7" s="25">
        <v>44193</v>
      </c>
      <c r="F7" s="17">
        <v>44167</v>
      </c>
      <c r="G7" s="17"/>
      <c r="I7" s="15">
        <v>2</v>
      </c>
      <c r="J7" s="15" t="s">
        <v>38</v>
      </c>
      <c r="K7" s="24"/>
      <c r="L7" s="15"/>
      <c r="M7" s="15" t="s">
        <v>61</v>
      </c>
      <c r="N7" s="15" t="s">
        <v>62</v>
      </c>
      <c r="O7" s="15"/>
      <c r="P7" s="15"/>
      <c r="Q7" s="15"/>
      <c r="R7" s="15"/>
      <c r="S7" s="15">
        <v>2</v>
      </c>
      <c r="T7" s="15"/>
      <c r="U7" s="15">
        <v>2</v>
      </c>
      <c r="V7" s="36"/>
    </row>
    <row r="8" spans="1:23" s="12" customFormat="1" ht="41.4" x14ac:dyDescent="0.25">
      <c r="A8" s="34" t="s">
        <v>58</v>
      </c>
      <c r="B8" s="9" t="s">
        <v>59</v>
      </c>
      <c r="C8" s="9" t="s">
        <v>60</v>
      </c>
      <c r="D8" s="26">
        <v>44165</v>
      </c>
      <c r="E8" s="17">
        <v>44193</v>
      </c>
      <c r="F8" s="23">
        <v>44174</v>
      </c>
      <c r="G8" s="15"/>
      <c r="I8" s="15">
        <v>7</v>
      </c>
      <c r="J8" s="15" t="s">
        <v>38</v>
      </c>
      <c r="K8" s="24"/>
      <c r="L8" s="15"/>
      <c r="M8" s="15" t="s">
        <v>63</v>
      </c>
      <c r="N8" s="15" t="s">
        <v>39</v>
      </c>
      <c r="O8" s="15">
        <v>6</v>
      </c>
      <c r="P8" s="15"/>
      <c r="Q8" s="15"/>
      <c r="R8" s="15"/>
      <c r="S8" s="15">
        <v>7</v>
      </c>
      <c r="T8" s="15"/>
      <c r="U8" s="15">
        <v>7</v>
      </c>
      <c r="V8" s="36"/>
    </row>
    <row r="9" spans="1:23" s="11" customFormat="1" ht="55.2" x14ac:dyDescent="0.25">
      <c r="A9" s="34" t="s">
        <v>66</v>
      </c>
      <c r="B9" s="9" t="s">
        <v>64</v>
      </c>
      <c r="C9" s="9" t="s">
        <v>65</v>
      </c>
      <c r="D9" s="26">
        <v>44202</v>
      </c>
      <c r="E9" s="17">
        <v>44231</v>
      </c>
      <c r="F9" s="17">
        <v>44208</v>
      </c>
      <c r="G9" s="17"/>
      <c r="I9" s="9">
        <v>4</v>
      </c>
      <c r="J9" s="9"/>
      <c r="K9" s="9"/>
      <c r="L9" s="9"/>
      <c r="M9" s="9" t="s">
        <v>78</v>
      </c>
      <c r="N9" s="9" t="s">
        <v>47</v>
      </c>
      <c r="O9" s="9"/>
      <c r="P9" s="9"/>
      <c r="Q9" s="9"/>
      <c r="R9" s="9"/>
      <c r="S9" s="9">
        <v>4</v>
      </c>
      <c r="T9" s="9"/>
      <c r="U9" s="9">
        <v>4</v>
      </c>
      <c r="V9" s="37"/>
    </row>
    <row r="10" spans="1:23" s="18" customFormat="1" ht="27.6" x14ac:dyDescent="0.25">
      <c r="A10" s="34" t="s">
        <v>67</v>
      </c>
      <c r="B10" s="9" t="s">
        <v>68</v>
      </c>
      <c r="C10" s="9" t="s">
        <v>69</v>
      </c>
      <c r="D10" s="26">
        <v>44270</v>
      </c>
      <c r="E10" s="17">
        <v>44295</v>
      </c>
      <c r="F10" s="17">
        <v>44271</v>
      </c>
      <c r="G10" s="17"/>
      <c r="H10" s="9"/>
      <c r="I10" s="9">
        <v>1</v>
      </c>
      <c r="J10" s="9"/>
      <c r="K10" s="9"/>
      <c r="L10" s="9"/>
      <c r="M10" s="9" t="s">
        <v>52</v>
      </c>
      <c r="N10" s="9" t="s">
        <v>53</v>
      </c>
      <c r="O10" s="9"/>
      <c r="P10" s="9"/>
      <c r="Q10" s="9"/>
      <c r="R10" s="9"/>
      <c r="S10" s="9">
        <v>1</v>
      </c>
      <c r="T10" s="9"/>
      <c r="U10" s="9"/>
      <c r="V10" s="37"/>
    </row>
    <row r="11" spans="1:23" s="18" customFormat="1" ht="27.6" x14ac:dyDescent="0.25">
      <c r="A11" s="34" t="s">
        <v>70</v>
      </c>
      <c r="B11" s="9" t="s">
        <v>71</v>
      </c>
      <c r="C11" s="9" t="s">
        <v>72</v>
      </c>
      <c r="D11" s="26">
        <v>44375</v>
      </c>
      <c r="E11" s="17">
        <v>44403</v>
      </c>
      <c r="F11" s="17">
        <v>44384</v>
      </c>
      <c r="G11" s="9"/>
      <c r="H11" s="9"/>
      <c r="I11" s="9">
        <v>6</v>
      </c>
      <c r="J11" s="9"/>
      <c r="K11" s="9"/>
      <c r="L11" s="9"/>
      <c r="M11" s="9"/>
      <c r="N11" s="9" t="s">
        <v>47</v>
      </c>
      <c r="O11" s="9"/>
      <c r="P11" s="9"/>
      <c r="Q11" s="9"/>
      <c r="R11" s="9"/>
      <c r="S11" s="9">
        <v>6</v>
      </c>
      <c r="T11" s="9"/>
      <c r="U11" s="9">
        <v>6</v>
      </c>
      <c r="V11" s="37"/>
    </row>
    <row r="12" spans="1:23" s="19" customFormat="1" ht="41.4" x14ac:dyDescent="0.25">
      <c r="A12" s="34" t="s">
        <v>73</v>
      </c>
      <c r="B12" s="9" t="s">
        <v>75</v>
      </c>
      <c r="C12" s="9" t="s">
        <v>74</v>
      </c>
      <c r="D12" s="26">
        <v>44407</v>
      </c>
      <c r="E12" s="17">
        <v>44434</v>
      </c>
      <c r="F12" s="17">
        <v>44419</v>
      </c>
      <c r="G12" s="17"/>
      <c r="H12" s="9"/>
      <c r="I12" s="9">
        <v>8</v>
      </c>
      <c r="J12" s="9"/>
      <c r="K12" s="9"/>
      <c r="L12" s="9"/>
      <c r="M12" s="15" t="s">
        <v>63</v>
      </c>
      <c r="N12" s="15" t="s">
        <v>39</v>
      </c>
      <c r="O12" s="9"/>
      <c r="P12" s="9"/>
      <c r="Q12" s="9"/>
      <c r="R12" s="9"/>
      <c r="S12" s="9"/>
      <c r="T12" s="9"/>
      <c r="U12" s="9"/>
      <c r="V12" s="37"/>
    </row>
    <row r="13" spans="1:23" s="19" customFormat="1" ht="27.6" x14ac:dyDescent="0.25">
      <c r="A13" s="34" t="s">
        <v>76</v>
      </c>
      <c r="B13" s="9" t="s">
        <v>77</v>
      </c>
      <c r="C13" s="15" t="s">
        <v>60</v>
      </c>
      <c r="D13" s="23">
        <v>44454</v>
      </c>
      <c r="E13" s="16">
        <v>44482</v>
      </c>
      <c r="F13" s="16">
        <v>44467</v>
      </c>
      <c r="G13" s="17"/>
      <c r="H13" s="9"/>
      <c r="I13" s="9">
        <v>10</v>
      </c>
      <c r="J13" s="9"/>
      <c r="K13" s="9"/>
      <c r="L13" s="9"/>
      <c r="M13" s="15" t="s">
        <v>63</v>
      </c>
      <c r="N13" s="15" t="s">
        <v>39</v>
      </c>
      <c r="O13" s="9"/>
      <c r="P13" s="9"/>
      <c r="Q13" s="9"/>
      <c r="R13" s="9"/>
      <c r="S13" s="9"/>
      <c r="T13" s="9"/>
      <c r="U13" s="9"/>
      <c r="V13" s="37"/>
    </row>
    <row r="14" spans="1:23" s="20" customFormat="1" x14ac:dyDescent="0.25">
      <c r="A14" s="35" t="s">
        <v>20</v>
      </c>
      <c r="B14" s="22"/>
      <c r="C14" s="22"/>
      <c r="D14" s="22"/>
      <c r="E14" s="22"/>
      <c r="F14" s="22"/>
      <c r="G14" s="22"/>
      <c r="H14" s="22"/>
      <c r="I14" s="22">
        <f>MEDIAN(I4:I13)</f>
        <v>5</v>
      </c>
      <c r="J14" s="22"/>
      <c r="K14" s="22"/>
      <c r="L14" s="22"/>
      <c r="M14" s="22"/>
      <c r="N14" s="22"/>
      <c r="O14" s="22"/>
      <c r="P14" s="22"/>
      <c r="Q14" s="22"/>
      <c r="R14" s="22"/>
      <c r="S14" s="22">
        <f>MEDIAN(S4:S13)</f>
        <v>3</v>
      </c>
      <c r="T14" s="22" t="e">
        <f>MEDIAN(T4:T13)</f>
        <v>#NUM!</v>
      </c>
      <c r="U14" s="22">
        <f>MEDIAN(U4:U13)</f>
        <v>5</v>
      </c>
      <c r="V14" s="38" t="e">
        <f>MEDIAN(V4:V13)</f>
        <v>#NUM!</v>
      </c>
    </row>
    <row r="15" spans="1:23" s="20" customFormat="1" x14ac:dyDescent="0.25">
      <c r="A15" s="35" t="s">
        <v>21</v>
      </c>
      <c r="B15" s="22"/>
      <c r="C15" s="22"/>
      <c r="D15" s="22"/>
      <c r="E15" s="22"/>
      <c r="F15" s="22"/>
      <c r="G15" s="22"/>
      <c r="H15" s="22"/>
      <c r="I15" s="22">
        <f>AVERAGE(I4:I13)</f>
        <v>5.8</v>
      </c>
      <c r="J15" s="22"/>
      <c r="K15" s="22"/>
      <c r="L15" s="22"/>
      <c r="M15" s="22"/>
      <c r="N15" s="22"/>
      <c r="O15" s="22"/>
      <c r="P15" s="22"/>
      <c r="Q15" s="22"/>
      <c r="R15" s="22"/>
      <c r="S15" s="22">
        <f>AVERAGE(S4:S13)</f>
        <v>5</v>
      </c>
      <c r="T15" s="22" t="e">
        <f>AVERAGE(T4:T13)</f>
        <v>#DIV/0!</v>
      </c>
      <c r="U15" s="22">
        <f>AVERAGE(U4:U13)</f>
        <v>6.333333333333333</v>
      </c>
      <c r="V15" s="38" t="e">
        <f>AVERAGE(V4:V13)</f>
        <v>#DIV/0!</v>
      </c>
    </row>
    <row r="16" spans="1:23" s="20" customFormat="1" x14ac:dyDescent="0.25">
      <c r="A16" s="35" t="s">
        <v>22</v>
      </c>
      <c r="B16" s="22"/>
      <c r="C16" s="22"/>
      <c r="D16" s="22"/>
      <c r="E16" s="22"/>
      <c r="F16" s="22"/>
      <c r="G16" s="22"/>
      <c r="H16" s="22"/>
      <c r="I16" s="22">
        <f>SMALL(I4:I13,1)</f>
        <v>1</v>
      </c>
      <c r="J16" s="22"/>
      <c r="K16" s="22"/>
      <c r="L16" s="22"/>
      <c r="M16" s="22"/>
      <c r="N16" s="22"/>
      <c r="O16" s="22"/>
      <c r="P16" s="22"/>
      <c r="Q16" s="22"/>
      <c r="R16" s="22"/>
      <c r="S16" s="22">
        <f>SMALL(S4:S13,1)</f>
        <v>1</v>
      </c>
      <c r="T16" s="22" t="e">
        <f>SMALL(T4:T13,1)</f>
        <v>#NUM!</v>
      </c>
      <c r="U16" s="22">
        <f>SMALL(U4:U13,1)</f>
        <v>1</v>
      </c>
      <c r="V16" s="38" t="e">
        <f>SMALL(V4:V13,1)</f>
        <v>#NUM!</v>
      </c>
    </row>
    <row r="17" spans="1:22" x14ac:dyDescent="0.25">
      <c r="A17" s="35" t="s">
        <v>23</v>
      </c>
      <c r="B17" s="22"/>
      <c r="C17" s="22"/>
      <c r="D17" s="22"/>
      <c r="E17" s="22"/>
      <c r="F17" s="22"/>
      <c r="G17" s="22"/>
      <c r="H17" s="22"/>
      <c r="I17" s="22">
        <f>MAX(I4:I13)</f>
        <v>18</v>
      </c>
      <c r="J17" s="22">
        <f>MAX(J4:J13)</f>
        <v>0</v>
      </c>
      <c r="K17" s="22"/>
      <c r="L17" s="22"/>
      <c r="M17" s="22"/>
      <c r="N17" s="22"/>
      <c r="O17" s="22"/>
      <c r="P17" s="22"/>
      <c r="Q17" s="22"/>
      <c r="R17" s="22"/>
      <c r="S17" s="22">
        <f>MAX(S4:S13)</f>
        <v>18</v>
      </c>
      <c r="T17" s="22">
        <f>MAX(T4:T13)</f>
        <v>0</v>
      </c>
      <c r="U17" s="22">
        <f>MAX(U4:U13)</f>
        <v>18</v>
      </c>
      <c r="V17" s="38">
        <f>MAX(V4:V13)</f>
        <v>0</v>
      </c>
    </row>
    <row r="18" spans="1:22" x14ac:dyDescent="0.25">
      <c r="A18" s="35" t="s">
        <v>27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8"/>
    </row>
    <row r="19" spans="1:22" x14ac:dyDescent="0.25">
      <c r="A19" s="35" t="s">
        <v>24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>COUNTIF(Q4:Q13,"Y")</f>
        <v>0</v>
      </c>
      <c r="R19" s="22"/>
      <c r="S19" s="22"/>
      <c r="T19" s="22"/>
      <c r="U19" s="22"/>
      <c r="V19" s="38"/>
    </row>
    <row r="20" spans="1:22" s="2" customFormat="1" x14ac:dyDescent="0.25">
      <c r="A20" s="42" t="s">
        <v>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>
        <f>COUNTIF(Q4:Q13, "n")</f>
        <v>2</v>
      </c>
      <c r="R20" s="43"/>
      <c r="S20" s="43"/>
      <c r="T20" s="43"/>
      <c r="U20" s="43"/>
      <c r="V20" s="44"/>
    </row>
    <row r="23" spans="1:22" x14ac:dyDescent="0.25">
      <c r="B23" s="21"/>
    </row>
    <row r="25" spans="1:22" x14ac:dyDescent="0.25">
      <c r="A25" s="48" t="s">
        <v>28</v>
      </c>
      <c r="B25" s="48" t="s">
        <v>79</v>
      </c>
      <c r="C25" s="48" t="s">
        <v>80</v>
      </c>
      <c r="D25" s="49" t="s">
        <v>81</v>
      </c>
      <c r="E25" s="6" t="s">
        <v>82</v>
      </c>
      <c r="F25" s="7"/>
      <c r="G25" s="7"/>
    </row>
    <row r="26" spans="1:22" ht="14.4" thickBot="1" x14ac:dyDescent="0.3">
      <c r="A26" s="27"/>
      <c r="B26" s="27"/>
      <c r="C26" s="27"/>
      <c r="D26" s="28"/>
      <c r="E26" s="46"/>
      <c r="F26" s="7"/>
      <c r="G26" s="7"/>
    </row>
    <row r="27" spans="1:22" ht="28.2" thickTop="1" x14ac:dyDescent="0.25">
      <c r="A27" s="45" t="s">
        <v>33</v>
      </c>
      <c r="B27" s="29"/>
      <c r="C27" s="29"/>
      <c r="D27" s="14"/>
      <c r="E27" s="47">
        <v>0</v>
      </c>
      <c r="F27" s="5"/>
      <c r="G27" s="5"/>
    </row>
    <row r="28" spans="1:22" x14ac:dyDescent="0.25">
      <c r="A28" s="50" t="s">
        <v>34</v>
      </c>
      <c r="B28" s="51"/>
      <c r="C28" s="51"/>
      <c r="D28" s="52"/>
      <c r="E28" s="53">
        <v>0</v>
      </c>
      <c r="F28" s="5"/>
      <c r="G28" s="5"/>
    </row>
    <row r="29" spans="1:22" ht="14.4" customHeight="1" x14ac:dyDescent="0.25">
      <c r="A29" s="6"/>
      <c r="B29" s="6"/>
      <c r="C29" s="4"/>
      <c r="D29" s="4"/>
      <c r="E29" s="4"/>
      <c r="F29" s="4"/>
      <c r="G29" s="4"/>
    </row>
    <row r="30" spans="1:22" ht="14.4" thickBot="1" x14ac:dyDescent="0.3">
      <c r="A30" s="57" t="s">
        <v>31</v>
      </c>
      <c r="B30" s="58" t="s">
        <v>29</v>
      </c>
      <c r="C30" s="58" t="s">
        <v>30</v>
      </c>
      <c r="D30" s="59" t="s">
        <v>32</v>
      </c>
      <c r="E30" s="8"/>
      <c r="F30" s="9"/>
    </row>
    <row r="31" spans="1:22" ht="32.25" customHeight="1" thickTop="1" thickBot="1" x14ac:dyDescent="0.3">
      <c r="A31" s="54">
        <v>1</v>
      </c>
      <c r="B31" s="3">
        <f>COUNTIFS(E4:E9,"&gt;=10/1/2020",E4:E9,"&lt;=12/31/2020")</f>
        <v>4</v>
      </c>
      <c r="C31" s="3">
        <v>4</v>
      </c>
      <c r="D31" s="56">
        <v>0</v>
      </c>
      <c r="E31" s="10"/>
      <c r="F31" s="9"/>
    </row>
    <row r="32" spans="1:22" ht="14.4" thickBot="1" x14ac:dyDescent="0.3">
      <c r="A32" s="55">
        <v>2</v>
      </c>
      <c r="B32" s="3">
        <f>COUNTIFS(E4:E9,"&gt;=01/1/2021",E4:E9,"&lt;=03/31/2021")</f>
        <v>1</v>
      </c>
      <c r="C32" s="3">
        <v>1</v>
      </c>
      <c r="D32" s="37">
        <v>0</v>
      </c>
      <c r="E32" s="10"/>
      <c r="F32" s="9"/>
    </row>
    <row r="33" spans="1:6" ht="14.4" thickBot="1" x14ac:dyDescent="0.3">
      <c r="A33" s="55">
        <v>3</v>
      </c>
      <c r="B33" s="3">
        <f>COUNTIFS(E4:E9,"&gt;=04/1/2021",E4:E9,"&lt;=06/30/2021")</f>
        <v>0</v>
      </c>
      <c r="C33" s="3">
        <f>COUNTIFS(G4:G9,"&gt;=04/1/2021",G4:G9,"&lt;=06/30/2021")</f>
        <v>0</v>
      </c>
      <c r="D33" s="37">
        <v>0</v>
      </c>
      <c r="E33" s="10"/>
      <c r="F33" s="9"/>
    </row>
    <row r="34" spans="1:6" x14ac:dyDescent="0.25">
      <c r="A34" s="60">
        <v>4</v>
      </c>
      <c r="B34" s="61">
        <v>5</v>
      </c>
      <c r="C34" s="61">
        <v>5</v>
      </c>
      <c r="D34" s="62">
        <v>0</v>
      </c>
      <c r="E34" s="10"/>
      <c r="F34" s="9"/>
    </row>
    <row r="35" spans="1:6" x14ac:dyDescent="0.25">
      <c r="B35" s="1">
        <f>SUM(B31:B34)</f>
        <v>10</v>
      </c>
      <c r="C35" s="1">
        <f>SUM(C31:C34)</f>
        <v>10</v>
      </c>
    </row>
  </sheetData>
  <mergeCells count="1">
    <mergeCell ref="A1:R1"/>
  </mergeCells>
  <printOptions gridLines="1"/>
  <pageMargins left="0.25" right="0.25" top="0.75" bottom="0.75" header="0.3" footer="0.3"/>
  <pageSetup scale="11" orientation="landscape" horizontalDpi="1200" verticalDpi="12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Corporation</vt:lpstr>
      <vt:lpstr>Corporation!Print_Titles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FOIA Raw Data Log FCSIC</dc:title>
  <dc:creator>Jeffrey Pienta</dc:creator>
  <cp:keywords>FCSIC;FOIA;FY2021</cp:keywords>
  <cp:lastModifiedBy>Mary Slater</cp:lastModifiedBy>
  <cp:lastPrinted>2022-08-03T16:34:39Z</cp:lastPrinted>
  <dcterms:created xsi:type="dcterms:W3CDTF">2012-01-25T21:37:39Z</dcterms:created>
  <dcterms:modified xsi:type="dcterms:W3CDTF">2022-08-04T11:46:59Z</dcterms:modified>
</cp:coreProperties>
</file>