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OIA\Annual Reports\FY2020\FCSIC\"/>
    </mc:Choice>
  </mc:AlternateContent>
  <xr:revisionPtr revIDLastSave="0" documentId="8_{41552FDD-BBE8-462D-B27F-E5138672E0DE}" xr6:coauthVersionLast="45" xr6:coauthVersionMax="45" xr10:uidLastSave="{00000000-0000-0000-0000-000000000000}"/>
  <bookViews>
    <workbookView xWindow="-120" yWindow="-120" windowWidth="29040" windowHeight="15840" xr2:uid="{861671BA-0D62-4B4D-9BF1-5FCC79F3E117}"/>
  </bookViews>
  <sheets>
    <sheet name="Corpo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S17" i="1"/>
  <c r="U17" i="1"/>
  <c r="I18" i="1"/>
  <c r="S18" i="1"/>
  <c r="U18" i="1"/>
  <c r="I19" i="1"/>
  <c r="S19" i="1"/>
  <c r="U19" i="1"/>
  <c r="I20" i="1"/>
  <c r="J20" i="1"/>
  <c r="S20" i="1"/>
  <c r="T20" i="1"/>
  <c r="U20" i="1"/>
  <c r="V20" i="1"/>
  <c r="Q24" i="1"/>
  <c r="Q25" i="1"/>
  <c r="C36" i="1"/>
  <c r="C40" i="1" s="1"/>
  <c r="D36" i="1"/>
  <c r="D40" i="1" s="1"/>
  <c r="C37" i="1"/>
  <c r="D37" i="1"/>
  <c r="C38" i="1"/>
  <c r="D38" i="1"/>
  <c r="C39" i="1"/>
  <c r="D39" i="1"/>
</calcChain>
</file>

<file path=xl/sharedStrings.xml><?xml version="1.0" encoding="utf-8"?>
<sst xmlns="http://schemas.openxmlformats.org/spreadsheetml/2006/main" count="112" uniqueCount="85">
  <si>
    <t>x</t>
  </si>
  <si>
    <t>Uploaded?</t>
  </si>
  <si>
    <t>Sent To Barbara</t>
  </si>
  <si>
    <t>Number of Requests in Backlog at End of Quarter</t>
  </si>
  <si>
    <t>Requests Processed</t>
  </si>
  <si>
    <t>Requests Received</t>
  </si>
  <si>
    <t>Quarter</t>
  </si>
  <si>
    <t>Number Closed During Current FY</t>
  </si>
  <si>
    <t>Perfected Pending Requests at End of Previous FY</t>
  </si>
  <si>
    <t>Quarterly Reporting Statistics</t>
  </si>
  <si>
    <t>Total Not Expedited</t>
  </si>
  <si>
    <t>Total Expedited</t>
  </si>
  <si>
    <t>Within 10 calendar days</t>
  </si>
  <si>
    <t>LARGEST</t>
  </si>
  <si>
    <t>LOWEST</t>
  </si>
  <si>
    <t>AVERAGE</t>
  </si>
  <si>
    <t>MEDIAN</t>
  </si>
  <si>
    <t>N</t>
  </si>
  <si>
    <t>PGPD</t>
  </si>
  <si>
    <t xml:space="preserve">Released in normal salary </t>
  </si>
  <si>
    <t>Requesting EHRI-SDM data</t>
  </si>
  <si>
    <t>Jonathan Weber</t>
  </si>
  <si>
    <t>20-011</t>
  </si>
  <si>
    <t>FDNR</t>
  </si>
  <si>
    <t>No Records</t>
  </si>
  <si>
    <t>Requesting various public records.</t>
  </si>
  <si>
    <t>Segal Rothman</t>
  </si>
  <si>
    <t>20-010</t>
  </si>
  <si>
    <t>Specific information related to businesses and individuals</t>
  </si>
  <si>
    <t>Unknown</t>
  </si>
  <si>
    <t>20-009</t>
  </si>
  <si>
    <t>Requesting her records inculding payment accountts full transparency.</t>
  </si>
  <si>
    <t>Laytoya Frazier</t>
  </si>
  <si>
    <t>20-008</t>
  </si>
  <si>
    <t>W</t>
  </si>
  <si>
    <t>Withdrawn</t>
  </si>
  <si>
    <t>Requesting current FCSIC employee/staff contact information.</t>
  </si>
  <si>
    <t>Sarah Riley</t>
  </si>
  <si>
    <t>20-007</t>
  </si>
  <si>
    <t>No records</t>
  </si>
  <si>
    <t>Requesting regulations, policies, laws on "DIMISHED VALUE" in an auto accident.</t>
  </si>
  <si>
    <t>Daniel Jendrowski</t>
  </si>
  <si>
    <t>20-006</t>
  </si>
  <si>
    <t>Released w constituent names redacted</t>
  </si>
  <si>
    <t>Requesting correspondence between FCSIC and members of Congress.</t>
  </si>
  <si>
    <t>Nataliya Gerasimova</t>
  </si>
  <si>
    <t>20-005</t>
  </si>
  <si>
    <t>FG</t>
  </si>
  <si>
    <t>All released</t>
  </si>
  <si>
    <t>Requesting FCSIC No Fear Act Report 2015 1st Quarter</t>
  </si>
  <si>
    <t>Jungyeon Park</t>
  </si>
  <si>
    <t>20-004</t>
  </si>
  <si>
    <t xml:space="preserve">No records </t>
  </si>
  <si>
    <t>Correspondence between FCSIC and Kelly Loeffler and Jeffrey Sprecher</t>
  </si>
  <si>
    <t>Stephen Veldhuizen</t>
  </si>
  <si>
    <t>20-003</t>
  </si>
  <si>
    <t>No records and full release of log</t>
  </si>
  <si>
    <t>Requesting information on Kelly Loeffler et al</t>
  </si>
  <si>
    <t>20-002</t>
  </si>
  <si>
    <t>List of people who have received their PCL for IL</t>
  </si>
  <si>
    <t>Teresa Brown</t>
  </si>
  <si>
    <t>20-001</t>
  </si>
  <si>
    <t>Days for PRWIG for expedited</t>
  </si>
  <si>
    <t>Days for PRWIG for NON-expedited</t>
  </si>
  <si>
    <t>Days for Expedited</t>
  </si>
  <si>
    <t>Days for NON-expedited</t>
  </si>
  <si>
    <t>Notes</t>
  </si>
  <si>
    <t>Expedited Y/N</t>
  </si>
  <si>
    <t>Exemption Waived?</t>
  </si>
  <si>
    <t>Exemption Used</t>
  </si>
  <si>
    <t>Compliance Code (FG, PGPD, FDE, FDNR, FDR, FDWD, FDFR, FDRD, FDIF, FDNAR, FDDR, FDO)</t>
  </si>
  <si>
    <t>Release Results</t>
  </si>
  <si>
    <t>Fees Paid</t>
  </si>
  <si>
    <t>Fees Charged</t>
  </si>
  <si>
    <t>Calendar days to adj &amp; respond to request for expedited (if applicable)</t>
  </si>
  <si>
    <t>Net Business Days to Answer</t>
  </si>
  <si>
    <t>Tolling/ Closures</t>
  </si>
  <si>
    <t>Actual Final Response Date</t>
  </si>
  <si>
    <t>Initial Estimate of Response Due Date</t>
  </si>
  <si>
    <t>Date Received</t>
  </si>
  <si>
    <t>Information Sought</t>
  </si>
  <si>
    <t>Name</t>
  </si>
  <si>
    <t>Tracking Number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</si>
  <si>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</si>
  <si>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Corporation FOIA Log FY 2020  FOIAs received or responded to between 10-1-2019 and 9-30-2020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</si>
</sst>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0"/>
      <color theme="1"/>
      <name val="Arial"/>
      <family val="2"/>
    </font>
    <font>
      <sz val="11"/>
      <color rgb="FF333333"/>
      <name val="Century Gothic"/>
      <family val="2"/>
    </font>
    <font>
      <sz val="12"/>
      <color rgb="FF121D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3" xfId="0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0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E6E1-4F6B-41F8-9503-FCD85223CC4B}">
  <sheetPr>
    <pageSetUpPr fitToPage="1"/>
  </sheetPr>
  <dimension ref="A1:X40"/>
  <sheetViews>
    <sheetView tabSelected="1" view="pageLayout" topLeftCell="A16" zoomScale="70" zoomScaleNormal="85" zoomScalePageLayoutView="70" workbookViewId="0">
      <selection activeCell="I6" sqref="I6"/>
    </sheetView>
  </sheetViews>
  <sheetFormatPr defaultColWidth="9" defaultRowHeight="16.5" x14ac:dyDescent="0.3"/>
  <cols>
    <col min="1" max="2" width="14" style="1" customWidth="1"/>
    <col min="3" max="3" width="16.75" style="1" customWidth="1"/>
    <col min="4" max="4" width="16.5" style="1" customWidth="1"/>
    <col min="5" max="5" width="15" style="1" bestFit="1" customWidth="1"/>
    <col min="6" max="6" width="13.75" style="1" bestFit="1" customWidth="1"/>
    <col min="7" max="7" width="11.5" style="1" bestFit="1" customWidth="1"/>
    <col min="8" max="8" width="8.5" style="1" bestFit="1" customWidth="1"/>
    <col min="9" max="9" width="8.125" style="1" bestFit="1" customWidth="1"/>
    <col min="10" max="10" width="13" style="1" customWidth="1"/>
    <col min="11" max="11" width="9.125" style="1" customWidth="1"/>
    <col min="12" max="12" width="9" style="1"/>
    <col min="13" max="13" width="13.25" style="1" customWidth="1"/>
    <col min="14" max="15" width="14.375" style="1" customWidth="1"/>
    <col min="16" max="16" width="13.75" style="1" customWidth="1"/>
    <col min="17" max="17" width="11.5" style="1" customWidth="1"/>
    <col min="18" max="18" width="18" style="1" customWidth="1"/>
    <col min="19" max="19" width="28.5" style="1" customWidth="1"/>
    <col min="20" max="20" width="11.625" style="1" customWidth="1"/>
    <col min="21" max="21" width="12.75" style="1" customWidth="1"/>
    <col min="22" max="22" width="13.875" style="1" customWidth="1"/>
    <col min="23" max="16384" width="9" style="1"/>
  </cols>
  <sheetData>
    <row r="1" spans="1:24" x14ac:dyDescent="0.3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4" ht="33" customHeight="1" x14ac:dyDescent="0.3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4" ht="115.5" x14ac:dyDescent="0.3">
      <c r="A3" s="45" t="s">
        <v>82</v>
      </c>
      <c r="B3" s="45"/>
      <c r="C3" s="45" t="s">
        <v>81</v>
      </c>
      <c r="D3" s="45" t="s">
        <v>80</v>
      </c>
      <c r="E3" s="45" t="s">
        <v>79</v>
      </c>
      <c r="F3" s="45" t="s">
        <v>78</v>
      </c>
      <c r="G3" s="45" t="s">
        <v>77</v>
      </c>
      <c r="H3" s="45" t="s">
        <v>76</v>
      </c>
      <c r="I3" s="45" t="s">
        <v>75</v>
      </c>
      <c r="J3" s="45" t="s">
        <v>74</v>
      </c>
      <c r="K3" s="45" t="s">
        <v>73</v>
      </c>
      <c r="L3" s="45" t="s">
        <v>72</v>
      </c>
      <c r="M3" s="45" t="s">
        <v>71</v>
      </c>
      <c r="N3" s="45" t="s">
        <v>70</v>
      </c>
      <c r="O3" s="45" t="s">
        <v>69</v>
      </c>
      <c r="P3" s="45" t="s">
        <v>68</v>
      </c>
      <c r="Q3" s="45" t="s">
        <v>67</v>
      </c>
      <c r="R3" s="45" t="s">
        <v>66</v>
      </c>
      <c r="S3" s="45" t="s">
        <v>65</v>
      </c>
      <c r="T3" s="45" t="s">
        <v>64</v>
      </c>
      <c r="U3" s="45" t="s">
        <v>63</v>
      </c>
      <c r="V3" s="45" t="s">
        <v>62</v>
      </c>
      <c r="W3" s="45"/>
      <c r="X3" s="45"/>
    </row>
    <row r="4" spans="1:24" ht="61.5" x14ac:dyDescent="0.3">
      <c r="A4" s="2" t="s">
        <v>61</v>
      </c>
      <c r="B4" s="2"/>
      <c r="C4" s="2" t="s">
        <v>60</v>
      </c>
      <c r="D4" s="44" t="s">
        <v>59</v>
      </c>
      <c r="E4" s="37">
        <v>43760</v>
      </c>
      <c r="F4" s="37">
        <v>43789</v>
      </c>
      <c r="G4" s="37">
        <v>43767</v>
      </c>
      <c r="H4" s="2"/>
      <c r="I4" s="2">
        <v>5</v>
      </c>
      <c r="J4" s="2"/>
      <c r="K4" s="2"/>
      <c r="L4" s="2"/>
      <c r="M4" s="2" t="s">
        <v>24</v>
      </c>
      <c r="N4" s="2" t="s">
        <v>23</v>
      </c>
      <c r="O4" s="2"/>
      <c r="P4" s="2"/>
      <c r="Q4" s="2" t="s">
        <v>17</v>
      </c>
      <c r="R4" s="2"/>
      <c r="S4" s="2">
        <v>5</v>
      </c>
      <c r="T4" s="2"/>
      <c r="U4" s="2"/>
      <c r="V4" s="2"/>
      <c r="W4" s="2"/>
      <c r="X4" s="2"/>
    </row>
    <row r="5" spans="1:24" ht="93.75" customHeight="1" x14ac:dyDescent="0.3">
      <c r="A5" s="2" t="s">
        <v>58</v>
      </c>
      <c r="B5" s="2"/>
      <c r="C5" s="2" t="s">
        <v>54</v>
      </c>
      <c r="D5" s="2" t="s">
        <v>57</v>
      </c>
      <c r="E5" s="37">
        <v>43868</v>
      </c>
      <c r="F5" s="37">
        <v>43899</v>
      </c>
      <c r="G5" s="38">
        <v>43868</v>
      </c>
      <c r="H5" s="39"/>
      <c r="I5" s="39">
        <v>0</v>
      </c>
      <c r="J5" s="39"/>
      <c r="K5" s="2"/>
      <c r="L5" s="43"/>
      <c r="M5" s="2" t="s">
        <v>56</v>
      </c>
      <c r="N5" s="2" t="s">
        <v>18</v>
      </c>
      <c r="O5" s="2"/>
      <c r="P5" s="2"/>
      <c r="Q5" s="2" t="s">
        <v>17</v>
      </c>
      <c r="R5" s="2"/>
      <c r="S5" s="2">
        <v>0</v>
      </c>
      <c r="T5" s="39"/>
      <c r="U5" s="39">
        <v>0</v>
      </c>
      <c r="V5" s="39"/>
      <c r="W5" s="2"/>
      <c r="X5" s="2"/>
    </row>
    <row r="6" spans="1:24" ht="82.5" x14ac:dyDescent="0.3">
      <c r="A6" s="2" t="s">
        <v>55</v>
      </c>
      <c r="B6" s="2"/>
      <c r="C6" s="2" t="s">
        <v>54</v>
      </c>
      <c r="D6" s="42" t="s">
        <v>53</v>
      </c>
      <c r="E6" s="38">
        <v>43868</v>
      </c>
      <c r="F6" s="37">
        <v>43899</v>
      </c>
      <c r="G6" s="37">
        <v>43900</v>
      </c>
      <c r="H6" s="2"/>
      <c r="I6" s="2">
        <v>21</v>
      </c>
      <c r="J6" s="2"/>
      <c r="K6" s="41">
        <v>244.64</v>
      </c>
      <c r="L6" s="41">
        <v>244.64</v>
      </c>
      <c r="M6" s="2" t="s">
        <v>52</v>
      </c>
      <c r="N6" s="2" t="s">
        <v>23</v>
      </c>
      <c r="O6" s="2"/>
      <c r="P6" s="2"/>
      <c r="Q6" s="2" t="s">
        <v>17</v>
      </c>
      <c r="R6" s="2"/>
      <c r="S6" s="2">
        <v>0</v>
      </c>
      <c r="T6" s="2"/>
      <c r="U6" s="2"/>
      <c r="V6" s="2"/>
      <c r="W6" s="2"/>
      <c r="X6" s="2"/>
    </row>
    <row r="7" spans="1:24" ht="39.75" x14ac:dyDescent="0.3">
      <c r="A7" s="2" t="s">
        <v>51</v>
      </c>
      <c r="B7" s="2"/>
      <c r="C7" s="2" t="s">
        <v>50</v>
      </c>
      <c r="D7" s="40" t="s">
        <v>49</v>
      </c>
      <c r="E7" s="37">
        <v>43874</v>
      </c>
      <c r="F7" s="37">
        <v>43902</v>
      </c>
      <c r="G7" s="37">
        <v>43879</v>
      </c>
      <c r="H7" s="2"/>
      <c r="I7" s="2">
        <v>2</v>
      </c>
      <c r="J7" s="2"/>
      <c r="K7" s="2"/>
      <c r="L7" s="2"/>
      <c r="M7" s="2" t="s">
        <v>48</v>
      </c>
      <c r="N7" s="2" t="s">
        <v>47</v>
      </c>
      <c r="O7" s="2"/>
      <c r="P7" s="2"/>
      <c r="Q7" s="2" t="s">
        <v>17</v>
      </c>
      <c r="R7" s="2"/>
      <c r="S7" s="2">
        <v>2</v>
      </c>
      <c r="T7" s="2"/>
      <c r="U7" s="2">
        <v>2</v>
      </c>
      <c r="V7" s="2"/>
      <c r="W7" s="2"/>
      <c r="X7" s="2"/>
    </row>
    <row r="8" spans="1:24" ht="66" x14ac:dyDescent="0.3">
      <c r="A8" s="2" t="s">
        <v>46</v>
      </c>
      <c r="B8" s="2"/>
      <c r="C8" s="2" t="s">
        <v>45</v>
      </c>
      <c r="D8" s="40" t="s">
        <v>44</v>
      </c>
      <c r="E8" s="37">
        <v>43903</v>
      </c>
      <c r="F8" s="37">
        <v>43931</v>
      </c>
      <c r="G8" s="37">
        <v>43922</v>
      </c>
      <c r="H8" s="2"/>
      <c r="I8" s="2">
        <v>13</v>
      </c>
      <c r="J8" s="2"/>
      <c r="K8" s="2"/>
      <c r="L8" s="2"/>
      <c r="M8" s="2" t="s">
        <v>43</v>
      </c>
      <c r="N8" s="2" t="s">
        <v>18</v>
      </c>
      <c r="O8" s="2">
        <v>6</v>
      </c>
      <c r="P8" s="2"/>
      <c r="Q8" s="2" t="s">
        <v>17</v>
      </c>
      <c r="R8" s="2"/>
      <c r="S8" s="2">
        <v>13</v>
      </c>
      <c r="T8" s="2"/>
      <c r="U8" s="2">
        <v>13</v>
      </c>
      <c r="V8" s="2"/>
      <c r="W8" s="2"/>
      <c r="X8" s="2"/>
    </row>
    <row r="9" spans="1:24" ht="65.25" x14ac:dyDescent="0.3">
      <c r="A9" s="2" t="s">
        <v>42</v>
      </c>
      <c r="B9" s="2"/>
      <c r="C9" s="2" t="s">
        <v>41</v>
      </c>
      <c r="D9" s="40" t="s">
        <v>40</v>
      </c>
      <c r="E9" s="37">
        <v>44005</v>
      </c>
      <c r="F9" s="37">
        <v>44034</v>
      </c>
      <c r="G9" s="37">
        <v>44005</v>
      </c>
      <c r="H9" s="2"/>
      <c r="I9" s="2">
        <v>0</v>
      </c>
      <c r="J9" s="2"/>
      <c r="K9" s="2"/>
      <c r="L9" s="2"/>
      <c r="M9" s="2" t="s">
        <v>39</v>
      </c>
      <c r="N9" s="2" t="s">
        <v>23</v>
      </c>
      <c r="O9" s="2"/>
      <c r="P9" s="2"/>
      <c r="Q9" s="2" t="s">
        <v>17</v>
      </c>
      <c r="R9" s="2"/>
      <c r="S9" s="2">
        <v>0</v>
      </c>
      <c r="T9" s="2"/>
      <c r="U9" s="2"/>
      <c r="V9" s="2"/>
      <c r="W9" s="2"/>
      <c r="X9" s="2"/>
    </row>
    <row r="10" spans="1:24" ht="52.5" x14ac:dyDescent="0.3">
      <c r="A10" s="2" t="s">
        <v>38</v>
      </c>
      <c r="B10" s="2"/>
      <c r="C10" s="2" t="s">
        <v>37</v>
      </c>
      <c r="D10" s="40" t="s">
        <v>36</v>
      </c>
      <c r="E10" s="37">
        <v>44022</v>
      </c>
      <c r="F10" s="37">
        <v>44049</v>
      </c>
      <c r="G10" s="2"/>
      <c r="H10" s="2"/>
      <c r="I10" s="2"/>
      <c r="J10" s="2"/>
      <c r="K10" s="2"/>
      <c r="L10" s="2"/>
      <c r="M10" s="2" t="s">
        <v>35</v>
      </c>
      <c r="N10" s="2" t="s">
        <v>34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52.5" x14ac:dyDescent="0.3">
      <c r="A11" s="2" t="s">
        <v>33</v>
      </c>
      <c r="B11" s="2"/>
      <c r="C11" s="2" t="s">
        <v>32</v>
      </c>
      <c r="D11" s="40" t="s">
        <v>31</v>
      </c>
      <c r="E11" s="37">
        <v>44025</v>
      </c>
      <c r="F11" s="37">
        <v>44050</v>
      </c>
      <c r="G11" s="37">
        <v>44026</v>
      </c>
      <c r="H11" s="2"/>
      <c r="I11" s="2">
        <v>1</v>
      </c>
      <c r="J11" s="2"/>
      <c r="K11" s="2"/>
      <c r="L11" s="2"/>
      <c r="M11" s="2" t="s">
        <v>24</v>
      </c>
      <c r="N11" s="2" t="s">
        <v>23</v>
      </c>
      <c r="O11" s="2"/>
      <c r="P11" s="2"/>
      <c r="Q11" s="2" t="s">
        <v>17</v>
      </c>
      <c r="R11" s="2"/>
      <c r="S11" s="2">
        <v>1</v>
      </c>
      <c r="T11" s="2"/>
      <c r="U11" s="2"/>
      <c r="V11" s="2"/>
      <c r="W11" s="2"/>
      <c r="X11" s="2"/>
    </row>
    <row r="12" spans="1:24" ht="82.5" x14ac:dyDescent="0.3">
      <c r="A12" s="2" t="s">
        <v>30</v>
      </c>
      <c r="B12" s="2"/>
      <c r="C12" s="2" t="s">
        <v>29</v>
      </c>
      <c r="D12" s="2" t="s">
        <v>28</v>
      </c>
      <c r="E12" s="38">
        <v>44046</v>
      </c>
      <c r="F12" s="38">
        <v>44074</v>
      </c>
      <c r="G12" s="37">
        <v>44047</v>
      </c>
      <c r="H12" s="2"/>
      <c r="I12" s="2">
        <v>1</v>
      </c>
      <c r="J12" s="2"/>
      <c r="K12" s="2"/>
      <c r="L12" s="2"/>
      <c r="M12" s="2" t="s">
        <v>24</v>
      </c>
      <c r="N12" s="2" t="s">
        <v>23</v>
      </c>
      <c r="O12" s="2"/>
      <c r="P12" s="2"/>
      <c r="Q12" s="2" t="s">
        <v>17</v>
      </c>
      <c r="R12" s="2"/>
      <c r="S12" s="2">
        <v>1</v>
      </c>
      <c r="T12" s="2"/>
      <c r="U12" s="2"/>
      <c r="V12" s="2"/>
      <c r="W12" s="2"/>
      <c r="X12" s="2"/>
    </row>
    <row r="13" spans="1:24" ht="49.5" x14ac:dyDescent="0.3">
      <c r="A13" s="2" t="s">
        <v>27</v>
      </c>
      <c r="B13" s="2"/>
      <c r="C13" s="2" t="s">
        <v>26</v>
      </c>
      <c r="D13" s="2" t="s">
        <v>25</v>
      </c>
      <c r="E13" s="38">
        <v>44047</v>
      </c>
      <c r="F13" s="38">
        <v>44074</v>
      </c>
      <c r="G13" s="37">
        <v>44049</v>
      </c>
      <c r="H13" s="2"/>
      <c r="I13" s="2">
        <v>2</v>
      </c>
      <c r="J13" s="2"/>
      <c r="K13" s="2"/>
      <c r="L13" s="2"/>
      <c r="M13" s="2" t="s">
        <v>24</v>
      </c>
      <c r="N13" s="2" t="s">
        <v>23</v>
      </c>
      <c r="O13" s="2"/>
      <c r="P13" s="2"/>
      <c r="Q13" s="2" t="s">
        <v>17</v>
      </c>
      <c r="R13" s="2"/>
      <c r="S13" s="2">
        <v>2</v>
      </c>
      <c r="T13" s="2"/>
      <c r="U13" s="2"/>
      <c r="V13" s="2"/>
      <c r="W13" s="2"/>
      <c r="X13" s="2"/>
    </row>
    <row r="14" spans="1:24" ht="33" x14ac:dyDescent="0.3">
      <c r="A14" s="2" t="s">
        <v>22</v>
      </c>
      <c r="B14" s="2"/>
      <c r="C14" s="2" t="s">
        <v>21</v>
      </c>
      <c r="D14" s="2" t="s">
        <v>20</v>
      </c>
      <c r="E14" s="38">
        <v>44067</v>
      </c>
      <c r="F14" s="38">
        <v>44096</v>
      </c>
      <c r="G14" s="37">
        <v>44092</v>
      </c>
      <c r="H14" s="2"/>
      <c r="I14" s="39">
        <v>18</v>
      </c>
      <c r="J14" s="39"/>
      <c r="K14" s="39"/>
      <c r="L14" s="39"/>
      <c r="M14" s="2" t="s">
        <v>19</v>
      </c>
      <c r="N14" s="2" t="s">
        <v>18</v>
      </c>
      <c r="O14" s="2">
        <v>6</v>
      </c>
      <c r="P14" s="39">
        <v>6</v>
      </c>
      <c r="Q14" s="2" t="s">
        <v>17</v>
      </c>
      <c r="R14" s="39"/>
      <c r="S14" s="39">
        <v>18</v>
      </c>
      <c r="T14" s="39"/>
      <c r="U14" s="39">
        <v>18</v>
      </c>
      <c r="V14" s="2"/>
      <c r="W14" s="2"/>
      <c r="X14" s="2"/>
    </row>
    <row r="15" spans="1:24" x14ac:dyDescent="0.3">
      <c r="A15" s="2"/>
      <c r="B15" s="2"/>
      <c r="C15" s="2"/>
      <c r="D15" s="2"/>
      <c r="E15" s="38"/>
      <c r="F15" s="38"/>
      <c r="G15" s="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3">
      <c r="A17" s="36" t="s">
        <v>16</v>
      </c>
      <c r="B17" s="36"/>
      <c r="C17" s="36"/>
      <c r="D17" s="36"/>
      <c r="E17" s="36"/>
      <c r="F17" s="36"/>
      <c r="G17" s="36"/>
      <c r="H17" s="36"/>
      <c r="I17" s="36">
        <f>MEDIAN(I4:I14)</f>
        <v>2</v>
      </c>
      <c r="J17" s="36"/>
      <c r="K17" s="36"/>
      <c r="L17" s="36"/>
      <c r="M17" s="36"/>
      <c r="N17" s="36"/>
      <c r="O17" s="36"/>
      <c r="P17" s="36"/>
      <c r="Q17" s="36"/>
      <c r="R17" s="36"/>
      <c r="S17" s="36">
        <f>MEDIAN(S4:S14)</f>
        <v>1.5</v>
      </c>
      <c r="T17" s="36"/>
      <c r="U17" s="36">
        <f>MEDIAN(U4:U8)</f>
        <v>2</v>
      </c>
      <c r="V17" s="36"/>
      <c r="W17" s="36"/>
      <c r="X17" s="36"/>
    </row>
    <row r="18" spans="1:24" x14ac:dyDescent="0.3">
      <c r="A18" s="36" t="s">
        <v>15</v>
      </c>
      <c r="B18" s="36"/>
      <c r="C18" s="36"/>
      <c r="D18" s="36"/>
      <c r="E18" s="36"/>
      <c r="F18" s="36"/>
      <c r="G18" s="36"/>
      <c r="H18" s="36"/>
      <c r="I18" s="36">
        <f>AVERAGE(I4:I14)</f>
        <v>6.3</v>
      </c>
      <c r="J18" s="36"/>
      <c r="K18" s="36"/>
      <c r="L18" s="36"/>
      <c r="M18" s="36"/>
      <c r="N18" s="36"/>
      <c r="O18" s="36"/>
      <c r="P18" s="36"/>
      <c r="Q18" s="36"/>
      <c r="R18" s="36"/>
      <c r="S18" s="36">
        <f>AVERAGE(S4:S14)</f>
        <v>4.2</v>
      </c>
      <c r="T18" s="36"/>
      <c r="U18" s="36">
        <f>AVERAGE(U4:U8)</f>
        <v>5</v>
      </c>
      <c r="V18" s="36"/>
      <c r="W18" s="36"/>
      <c r="X18" s="36"/>
    </row>
    <row r="19" spans="1:24" x14ac:dyDescent="0.3">
      <c r="A19" s="36" t="s">
        <v>14</v>
      </c>
      <c r="B19" s="36"/>
      <c r="C19" s="36"/>
      <c r="D19" s="36"/>
      <c r="E19" s="36"/>
      <c r="F19" s="36"/>
      <c r="G19" s="36"/>
      <c r="H19" s="36"/>
      <c r="I19" s="36">
        <f>SMALL(I4:I14,1)</f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>
        <f>SMALL(S4:S14,1)</f>
        <v>0</v>
      </c>
      <c r="T19" s="36"/>
      <c r="U19" s="36">
        <f>SMALL(U4:U8,1)</f>
        <v>0</v>
      </c>
      <c r="V19" s="36"/>
      <c r="W19" s="36"/>
      <c r="X19" s="36"/>
    </row>
    <row r="20" spans="1:24" x14ac:dyDescent="0.3">
      <c r="A20" s="36" t="s">
        <v>13</v>
      </c>
      <c r="B20" s="36"/>
      <c r="C20" s="36"/>
      <c r="D20" s="36"/>
      <c r="E20" s="36"/>
      <c r="F20" s="36"/>
      <c r="G20" s="36"/>
      <c r="H20" s="36"/>
      <c r="I20" s="36">
        <f>MAX(I4:I14)</f>
        <v>21</v>
      </c>
      <c r="J20" s="36">
        <f>MAX(J4:J8)</f>
        <v>0</v>
      </c>
      <c r="K20" s="36"/>
      <c r="L20" s="36"/>
      <c r="M20" s="36"/>
      <c r="N20" s="36"/>
      <c r="O20" s="36"/>
      <c r="P20" s="36"/>
      <c r="Q20" s="36"/>
      <c r="R20" s="36"/>
      <c r="S20" s="36">
        <f>MAX(S4:S14)</f>
        <v>18</v>
      </c>
      <c r="T20" s="36">
        <f>MAX(T4:T8)</f>
        <v>0</v>
      </c>
      <c r="U20" s="36">
        <f>MAX(U4:U8)</f>
        <v>13</v>
      </c>
      <c r="V20" s="36">
        <f>MAX(V4:V8)</f>
        <v>0</v>
      </c>
      <c r="W20" s="36"/>
      <c r="X20" s="36"/>
    </row>
    <row r="21" spans="1:24" x14ac:dyDescent="0.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44.25" x14ac:dyDescent="0.3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x14ac:dyDescent="0.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30" x14ac:dyDescent="0.3">
      <c r="A24" s="36" t="s">
        <v>11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>
        <f>COUNTIF(Q4:Q15,"Y")</f>
        <v>0</v>
      </c>
      <c r="R24" s="36"/>
      <c r="S24" s="36"/>
      <c r="T24" s="36"/>
      <c r="U24" s="36"/>
      <c r="V24" s="36"/>
      <c r="W24" s="36"/>
      <c r="X24" s="36"/>
    </row>
    <row r="25" spans="1:24" ht="30" x14ac:dyDescent="0.3">
      <c r="A25" s="36" t="s">
        <v>10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>
        <f>COUNTIF(Q4:Q15, "n")</f>
        <v>10</v>
      </c>
      <c r="R25" s="36"/>
      <c r="S25" s="36"/>
      <c r="T25" s="36"/>
      <c r="U25" s="36"/>
      <c r="V25" s="36"/>
      <c r="W25" s="36"/>
      <c r="X25" s="36"/>
    </row>
    <row r="26" spans="1:24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9" spans="1:24" ht="17.25" thickBot="1" x14ac:dyDescent="0.35"/>
    <row r="30" spans="1:24" ht="14.45" customHeight="1" thickTop="1" x14ac:dyDescent="0.3">
      <c r="A30" s="35" t="s">
        <v>9</v>
      </c>
      <c r="B30" s="34"/>
      <c r="C30" s="34"/>
      <c r="D30" s="34"/>
      <c r="E30" s="33"/>
    </row>
    <row r="31" spans="1:24" ht="17.25" thickBot="1" x14ac:dyDescent="0.35">
      <c r="A31" s="32"/>
      <c r="B31" s="31"/>
      <c r="C31" s="31"/>
      <c r="D31" s="31"/>
      <c r="E31" s="30"/>
    </row>
    <row r="32" spans="1:24" ht="32.25" customHeight="1" thickTop="1" x14ac:dyDescent="0.3">
      <c r="A32" s="29" t="s">
        <v>8</v>
      </c>
      <c r="B32" s="28"/>
      <c r="C32" s="27"/>
      <c r="D32" s="27"/>
      <c r="E32" s="26">
        <v>0</v>
      </c>
      <c r="F32" s="21"/>
      <c r="G32" s="21"/>
    </row>
    <row r="33" spans="1:7" ht="17.25" thickBot="1" x14ac:dyDescent="0.35">
      <c r="A33" s="25" t="s">
        <v>7</v>
      </c>
      <c r="B33" s="24"/>
      <c r="C33" s="23"/>
      <c r="D33" s="23"/>
      <c r="E33" s="22">
        <v>0</v>
      </c>
      <c r="F33" s="21"/>
      <c r="G33" s="21"/>
    </row>
    <row r="34" spans="1:7" ht="18" thickTop="1" thickBot="1" x14ac:dyDescent="0.35">
      <c r="A34" s="20"/>
      <c r="B34" s="20"/>
      <c r="C34" s="19"/>
      <c r="D34" s="19"/>
      <c r="E34" s="19"/>
      <c r="F34" s="19"/>
      <c r="G34" s="19"/>
    </row>
    <row r="35" spans="1:7" ht="60" thickTop="1" thickBot="1" x14ac:dyDescent="0.35">
      <c r="A35" s="18" t="s">
        <v>6</v>
      </c>
      <c r="B35" s="17"/>
      <c r="C35" s="16" t="s">
        <v>5</v>
      </c>
      <c r="D35" s="16" t="s">
        <v>4</v>
      </c>
      <c r="E35" s="15" t="s">
        <v>3</v>
      </c>
      <c r="F35" s="14" t="s">
        <v>2</v>
      </c>
      <c r="G35" s="2" t="s">
        <v>1</v>
      </c>
    </row>
    <row r="36" spans="1:7" ht="18" thickTop="1" thickBot="1" x14ac:dyDescent="0.35">
      <c r="A36" s="13">
        <v>1</v>
      </c>
      <c r="B36" s="10"/>
      <c r="C36" s="9">
        <f>COUNTIFS(E4:E14,"&gt;=10/1/2019",E4:E14,"&lt;=12/31/2019")</f>
        <v>1</v>
      </c>
      <c r="D36" s="9">
        <f>COUNTIFS(G4:G14,"&gt;=10/1/2019",G4:G14,"&lt;=12/31/2019")</f>
        <v>1</v>
      </c>
      <c r="E36" s="12">
        <v>0</v>
      </c>
      <c r="F36" s="3" t="s">
        <v>0</v>
      </c>
      <c r="G36" s="2" t="s">
        <v>0</v>
      </c>
    </row>
    <row r="37" spans="1:7" ht="17.25" thickBot="1" x14ac:dyDescent="0.35">
      <c r="A37" s="11">
        <v>2</v>
      </c>
      <c r="B37" s="10"/>
      <c r="C37" s="9">
        <f>COUNTIFS(E4:E14,"&gt;=01/1/2020",E4:E14,"&lt;=03/31/2020")</f>
        <v>4</v>
      </c>
      <c r="D37" s="9">
        <f>COUNTIFS(G4:G14,"&gt;=01/1/2020",G4:G14,"&lt;=03/31/2020")</f>
        <v>3</v>
      </c>
      <c r="E37" s="8">
        <v>0</v>
      </c>
      <c r="F37" s="3" t="s">
        <v>0</v>
      </c>
      <c r="G37" s="2" t="s">
        <v>0</v>
      </c>
    </row>
    <row r="38" spans="1:7" ht="17.25" thickBot="1" x14ac:dyDescent="0.35">
      <c r="A38" s="11">
        <v>3</v>
      </c>
      <c r="B38" s="10"/>
      <c r="C38" s="9">
        <f>COUNTIFS(E4:E14,"&gt;=04/1/2020",E4:E14,"&lt;=06/30/2020")</f>
        <v>1</v>
      </c>
      <c r="D38" s="9">
        <f>COUNTIFS(G4:G14,"&gt;=04/1/2020",G4:G14,"&lt;=06/30/2020")</f>
        <v>2</v>
      </c>
      <c r="E38" s="8">
        <v>0</v>
      </c>
      <c r="F38" s="3" t="s">
        <v>0</v>
      </c>
      <c r="G38" s="2" t="s">
        <v>0</v>
      </c>
    </row>
    <row r="39" spans="1:7" ht="17.25" thickBot="1" x14ac:dyDescent="0.35">
      <c r="A39" s="7">
        <v>4</v>
      </c>
      <c r="B39" s="6"/>
      <c r="C39" s="5">
        <f>COUNTIFS(E4:E14,"&gt;=07/1/2020",E4:E14,"&lt;=09/30/2020")</f>
        <v>5</v>
      </c>
      <c r="D39" s="5">
        <f>COUNTIFS(G4:G14,"&gt;=07/1/2020",G4:G14,"&lt;=09/30/2020")</f>
        <v>4</v>
      </c>
      <c r="E39" s="4">
        <v>0</v>
      </c>
      <c r="F39" s="3" t="s">
        <v>0</v>
      </c>
      <c r="G39" s="2" t="s">
        <v>0</v>
      </c>
    </row>
    <row r="40" spans="1:7" ht="17.25" thickTop="1" x14ac:dyDescent="0.3">
      <c r="C40" s="1">
        <f>SUM(C36:C39)</f>
        <v>11</v>
      </c>
      <c r="D40" s="1">
        <f>SUM(D36:D39)</f>
        <v>10</v>
      </c>
    </row>
  </sheetData>
  <mergeCells count="2">
    <mergeCell ref="A1:R1"/>
    <mergeCell ref="A2:V2"/>
  </mergeCells>
  <printOptions gridLines="1"/>
  <pageMargins left="0.25" right="0.25" top="0.75" bottom="0.75" header="0.3" footer="0.3"/>
  <pageSetup scale="3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Agans, Autumn</dc:creator>
  <cp:lastModifiedBy>Agans, Autumn</cp:lastModifiedBy>
  <dcterms:created xsi:type="dcterms:W3CDTF">2020-12-28T17:07:12Z</dcterms:created>
  <dcterms:modified xsi:type="dcterms:W3CDTF">2020-12-28T17:07:32Z</dcterms:modified>
</cp:coreProperties>
</file>