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IA\Annual Reports\2019-2024\2019\"/>
    </mc:Choice>
  </mc:AlternateContent>
  <xr:revisionPtr revIDLastSave="0" documentId="8_{FB345FD2-6DE7-49FA-8916-14D950131B10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orporation" sheetId="2" r:id="rId1"/>
  </sheets>
  <definedNames>
    <definedName name="_xlnm.Print_Area" localSheetId="0">Corporation!$A$1:$U$34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C32" i="2"/>
  <c r="C31" i="2"/>
  <c r="C30" i="2"/>
  <c r="B33" i="2"/>
  <c r="B32" i="2"/>
  <c r="B31" i="2"/>
  <c r="B30" i="2"/>
  <c r="C34" i="2" l="1"/>
  <c r="B34" i="2"/>
  <c r="I14" i="2" l="1"/>
  <c r="I13" i="2"/>
  <c r="I12" i="2"/>
  <c r="I11" i="2"/>
  <c r="I16" i="2"/>
  <c r="P19" i="2" l="1"/>
  <c r="P18" i="2"/>
  <c r="T14" i="2" l="1"/>
  <c r="T11" i="2" l="1"/>
  <c r="T13" i="2"/>
  <c r="T12" i="2"/>
  <c r="H14" i="2"/>
  <c r="H13" i="2"/>
  <c r="H12" i="2"/>
  <c r="H11" i="2"/>
  <c r="S13" i="2"/>
  <c r="S11" i="2"/>
  <c r="S14" i="2"/>
  <c r="S12" i="2"/>
  <c r="U14" i="2"/>
  <c r="U12" i="2"/>
  <c r="U13" i="2"/>
  <c r="U11" i="2"/>
  <c r="R13" i="2" l="1"/>
  <c r="R11" i="2"/>
  <c r="R14" i="2"/>
  <c r="R12" i="2"/>
</calcChain>
</file>

<file path=xl/sharedStrings.xml><?xml version="1.0" encoding="utf-8"?>
<sst xmlns="http://schemas.openxmlformats.org/spreadsheetml/2006/main" count="67" uniqueCount="55">
  <si>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</si>
  <si>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</si>
  <si>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</si>
  <si>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</si>
  <si>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</si>
  <si>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</si>
  <si>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</si>
  <si>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</si>
  <si>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</si>
  <si>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</si>
  <si>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</si>
  <si>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</si>
  <si>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</si>
  <si>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</si>
  <si>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</si>
  <si>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</si>
  <si>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</si>
  <si>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</si>
  <si>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</si>
  <si>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</si>
  <si>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</si>
  <si>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</si>
  <si>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</si>
  <si>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</si>
  <si>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</si>
  <si>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</si>
  <si>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</si>
  <si>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</si>
  <si>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</si>
  <si>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</si>
  <si>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</si>
  <si>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</si>
  <si>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</si>
  <si>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</si>
  <si>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</si>
  <si>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</si>
  <si>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Uploaded?</t>
  </si>
  <si>
    <t>Sent To Barbara</t>
  </si>
  <si>
    <t>N</t>
  </si>
  <si>
    <t>FDNR</t>
  </si>
  <si>
    <t>FG</t>
  </si>
  <si>
    <t>Jolanta Kowalilo</t>
  </si>
  <si>
    <t>Requesting contact information on persons involved with Procurement of Telecoms</t>
  </si>
  <si>
    <t>19-001</t>
  </si>
  <si>
    <t>Nedrow</t>
  </si>
  <si>
    <t>Requesting records pertaining to animal adoption farms</t>
  </si>
  <si>
    <t>19-002</t>
  </si>
  <si>
    <t>19-003</t>
  </si>
  <si>
    <t>Correspondence Project</t>
  </si>
  <si>
    <t>Requesting FCSIC's Congressional correspondence logs</t>
  </si>
  <si>
    <t>James Maughan</t>
  </si>
  <si>
    <t>Requesting the current affirmative action plan</t>
  </si>
  <si>
    <t>19-004</t>
  </si>
  <si>
    <t>x</t>
  </si>
  <si>
    <t>Corporation FOIA Log FY 2019  FOIAs received or responded to between 10-1-2018 and 9-30-2019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</si>
</sst>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rgb="FF121D28"/>
      <name val="Arial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  <font>
      <sz val="11"/>
      <color rgb="FF333333"/>
      <name val="Century Gothic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164" fontId="6" fillId="0" borderId="0" xfId="1" applyNumberFormat="1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4"/>
  <sheetViews>
    <sheetView tabSelected="1" showWhiteSpace="0" view="pageBreakPreview" zoomScale="60" zoomScaleNormal="85" zoomScalePageLayoutView="60" workbookViewId="0">
      <selection activeCell="R6" sqref="R6"/>
    </sheetView>
  </sheetViews>
  <sheetFormatPr defaultColWidth="9" defaultRowHeight="16.5" x14ac:dyDescent="0.3"/>
  <cols>
    <col min="1" max="1" width="14" style="2" customWidth="1"/>
    <col min="2" max="2" width="16.75" style="2" customWidth="1"/>
    <col min="3" max="3" width="16.5" style="2" customWidth="1"/>
    <col min="4" max="4" width="15" style="2" bestFit="1" customWidth="1"/>
    <col min="5" max="5" width="13.75" style="2" bestFit="1" customWidth="1"/>
    <col min="6" max="6" width="10.625" style="2" bestFit="1" customWidth="1"/>
    <col min="7" max="7" width="8.5" style="2" bestFit="1" customWidth="1"/>
    <col min="8" max="8" width="8.125" style="2" bestFit="1" customWidth="1"/>
    <col min="9" max="9" width="13" style="3" customWidth="1"/>
    <col min="10" max="10" width="9.125" style="2" customWidth="1"/>
    <col min="11" max="11" width="9" style="2"/>
    <col min="12" max="12" width="13.25" style="2" customWidth="1"/>
    <col min="13" max="13" width="14.375" style="2" customWidth="1"/>
    <col min="14" max="14" width="10.625" style="2" customWidth="1"/>
    <col min="15" max="15" width="10.75" style="2" customWidth="1"/>
    <col min="16" max="16" width="10.375" style="2" customWidth="1"/>
    <col min="17" max="17" width="18" style="2" customWidth="1"/>
    <col min="18" max="18" width="23.5" style="2" bestFit="1" customWidth="1"/>
    <col min="19" max="19" width="16" style="2" customWidth="1"/>
    <col min="20" max="21" width="10.25" style="2" bestFit="1" customWidth="1"/>
    <col min="22" max="16384" width="9" style="2"/>
  </cols>
  <sheetData>
    <row r="1" spans="1:22" x14ac:dyDescent="0.3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2" ht="33" customHeight="1" x14ac:dyDescent="0.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2" ht="132" x14ac:dyDescent="0.3">
      <c r="A3" s="2" t="s">
        <v>4</v>
      </c>
      <c r="B3" s="2" t="s">
        <v>0</v>
      </c>
      <c r="C3" s="2" t="s">
        <v>17</v>
      </c>
      <c r="D3" s="2" t="s">
        <v>1</v>
      </c>
      <c r="E3" s="2" t="s">
        <v>7</v>
      </c>
      <c r="F3" s="2" t="s">
        <v>8</v>
      </c>
      <c r="G3" s="2" t="s">
        <v>18</v>
      </c>
      <c r="H3" s="2" t="s">
        <v>6</v>
      </c>
      <c r="I3" s="3" t="s">
        <v>27</v>
      </c>
      <c r="J3" s="2" t="s">
        <v>15</v>
      </c>
      <c r="K3" s="2" t="s">
        <v>20</v>
      </c>
      <c r="L3" s="2" t="s">
        <v>9</v>
      </c>
      <c r="M3" s="2" t="s">
        <v>10</v>
      </c>
      <c r="N3" s="2" t="s">
        <v>2</v>
      </c>
      <c r="O3" s="2" t="s">
        <v>16</v>
      </c>
      <c r="P3" s="2" t="s">
        <v>5</v>
      </c>
      <c r="Q3" s="2" t="s">
        <v>3</v>
      </c>
      <c r="R3" s="2" t="s">
        <v>11</v>
      </c>
      <c r="S3" s="2" t="s">
        <v>12</v>
      </c>
      <c r="T3" s="2" t="s">
        <v>13</v>
      </c>
      <c r="U3" s="2" t="s">
        <v>14</v>
      </c>
    </row>
    <row r="4" spans="1:22" ht="91.5" x14ac:dyDescent="0.3">
      <c r="A4" s="24" t="s">
        <v>43</v>
      </c>
      <c r="B4" s="28" t="s">
        <v>41</v>
      </c>
      <c r="C4" s="29" t="s">
        <v>42</v>
      </c>
      <c r="D4" s="1">
        <v>43515</v>
      </c>
      <c r="E4" s="1">
        <v>43543</v>
      </c>
      <c r="F4" s="1">
        <v>43515</v>
      </c>
      <c r="G4" s="27"/>
      <c r="H4" s="27">
        <v>1</v>
      </c>
      <c r="I4" s="27"/>
      <c r="J4" s="27" t="s">
        <v>38</v>
      </c>
      <c r="K4" s="27"/>
      <c r="L4" s="27"/>
      <c r="M4" s="2" t="s">
        <v>40</v>
      </c>
      <c r="N4" s="27"/>
      <c r="O4" s="27"/>
      <c r="P4" s="27"/>
      <c r="Q4" s="27"/>
      <c r="R4" s="27">
        <v>1</v>
      </c>
      <c r="S4" s="27"/>
      <c r="T4" s="27">
        <v>1</v>
      </c>
      <c r="U4" s="24"/>
      <c r="V4" s="24"/>
    </row>
    <row r="5" spans="1:22" s="32" customFormat="1" ht="82.5" x14ac:dyDescent="0.3">
      <c r="A5" s="35" t="s">
        <v>46</v>
      </c>
      <c r="B5" s="35" t="s">
        <v>44</v>
      </c>
      <c r="C5" s="35" t="s">
        <v>45</v>
      </c>
      <c r="D5" s="33">
        <v>43563</v>
      </c>
      <c r="E5" s="33">
        <v>43588</v>
      </c>
      <c r="F5" s="33">
        <v>43564</v>
      </c>
      <c r="H5" s="32">
        <v>1</v>
      </c>
      <c r="J5" s="35" t="s">
        <v>38</v>
      </c>
      <c r="K5" s="34"/>
      <c r="M5" s="27" t="s">
        <v>39</v>
      </c>
      <c r="N5" s="35"/>
      <c r="Q5" s="35"/>
      <c r="R5" s="32">
        <v>1</v>
      </c>
    </row>
    <row r="6" spans="1:22" s="24" customFormat="1" ht="93.75" customHeight="1" x14ac:dyDescent="0.3">
      <c r="A6" s="24" t="s">
        <v>47</v>
      </c>
      <c r="B6" s="24" t="s">
        <v>48</v>
      </c>
      <c r="C6" s="30" t="s">
        <v>49</v>
      </c>
      <c r="D6" s="1">
        <v>43595</v>
      </c>
      <c r="E6" s="1">
        <v>43623</v>
      </c>
      <c r="F6" s="33">
        <v>43599</v>
      </c>
      <c r="G6" s="36"/>
      <c r="H6" s="36">
        <v>2</v>
      </c>
      <c r="I6" s="36"/>
      <c r="J6" s="35" t="s">
        <v>38</v>
      </c>
      <c r="K6" s="34"/>
      <c r="L6" s="36"/>
      <c r="M6" s="35" t="s">
        <v>39</v>
      </c>
      <c r="N6" s="35"/>
      <c r="O6" s="35"/>
      <c r="P6" s="35"/>
      <c r="Q6" s="35"/>
      <c r="R6" s="24">
        <v>2</v>
      </c>
      <c r="S6" s="36"/>
      <c r="T6" s="36"/>
      <c r="U6" s="36"/>
    </row>
    <row r="7" spans="1:22" s="25" customFormat="1" ht="66" x14ac:dyDescent="0.3">
      <c r="A7" s="25" t="s">
        <v>52</v>
      </c>
      <c r="B7" s="35" t="s">
        <v>50</v>
      </c>
      <c r="C7" s="37" t="s">
        <v>51</v>
      </c>
      <c r="D7" s="33">
        <v>43671</v>
      </c>
      <c r="F7" s="1">
        <v>43676</v>
      </c>
      <c r="H7" s="25">
        <v>3</v>
      </c>
      <c r="J7" s="26" t="s">
        <v>38</v>
      </c>
      <c r="K7" s="26"/>
      <c r="M7" s="25" t="s">
        <v>40</v>
      </c>
      <c r="R7" s="25">
        <v>3</v>
      </c>
      <c r="T7" s="25">
        <v>3</v>
      </c>
    </row>
    <row r="8" spans="1:22" s="25" customFormat="1" x14ac:dyDescent="0.3">
      <c r="C8" s="31"/>
      <c r="D8" s="1"/>
      <c r="E8" s="1"/>
      <c r="F8" s="1"/>
    </row>
    <row r="9" spans="1:22" s="8" customFormat="1" x14ac:dyDescent="0.3">
      <c r="D9" s="1"/>
      <c r="E9" s="1"/>
      <c r="F9" s="1"/>
    </row>
    <row r="11" spans="1:22" x14ac:dyDescent="0.3">
      <c r="A11" s="3" t="s">
        <v>21</v>
      </c>
      <c r="B11" s="3"/>
      <c r="C11" s="3"/>
      <c r="D11" s="3"/>
      <c r="E11" s="3"/>
      <c r="F11" s="3"/>
      <c r="G11" s="3"/>
      <c r="H11" s="3">
        <f>MEDIAN(H4:H8)</f>
        <v>1.5</v>
      </c>
      <c r="I11" s="3" t="e">
        <f>MEDIAN(I4:I8)</f>
        <v>#NUM!</v>
      </c>
      <c r="J11" s="3"/>
      <c r="K11" s="3"/>
      <c r="L11" s="3"/>
      <c r="M11" s="3"/>
      <c r="N11" s="3"/>
      <c r="O11" s="3"/>
      <c r="P11" s="3"/>
      <c r="Q11" s="3"/>
      <c r="R11" s="3">
        <f>MEDIAN(R4:R8)</f>
        <v>1.5</v>
      </c>
      <c r="S11" s="3" t="e">
        <f>MEDIAN(S4:S8)</f>
        <v>#NUM!</v>
      </c>
      <c r="T11" s="3">
        <f>MEDIAN(T4:T8)</f>
        <v>2</v>
      </c>
      <c r="U11" s="3" t="e">
        <f>MEDIAN(U4:U8)</f>
        <v>#NUM!</v>
      </c>
    </row>
    <row r="12" spans="1:22" x14ac:dyDescent="0.3">
      <c r="A12" s="3" t="s">
        <v>22</v>
      </c>
      <c r="B12" s="3"/>
      <c r="C12" s="3"/>
      <c r="D12" s="3"/>
      <c r="E12" s="3"/>
      <c r="F12" s="3"/>
      <c r="G12" s="3"/>
      <c r="H12" s="3">
        <f>AVERAGE(H4:H8)</f>
        <v>1.75</v>
      </c>
      <c r="I12" s="3" t="e">
        <f>AVERAGE(I4:I8)</f>
        <v>#DIV/0!</v>
      </c>
      <c r="J12" s="3"/>
      <c r="K12" s="3"/>
      <c r="L12" s="3"/>
      <c r="M12" s="3"/>
      <c r="N12" s="3"/>
      <c r="O12" s="3"/>
      <c r="P12" s="3"/>
      <c r="Q12" s="3"/>
      <c r="R12" s="3">
        <f>AVERAGE(R4:R8)</f>
        <v>1.75</v>
      </c>
      <c r="S12" s="3" t="e">
        <f>AVERAGE(S4:S8)</f>
        <v>#DIV/0!</v>
      </c>
      <c r="T12" s="3">
        <f>AVERAGE(T4:T8)</f>
        <v>2</v>
      </c>
      <c r="U12" s="3" t="e">
        <f>AVERAGE(U4:U8)</f>
        <v>#DIV/0!</v>
      </c>
    </row>
    <row r="13" spans="1:22" x14ac:dyDescent="0.3">
      <c r="A13" s="3" t="s">
        <v>23</v>
      </c>
      <c r="B13" s="3"/>
      <c r="C13" s="3"/>
      <c r="D13" s="3"/>
      <c r="E13" s="3"/>
      <c r="F13" s="3"/>
      <c r="G13" s="3"/>
      <c r="H13" s="3">
        <f>SMALL(H4:H8,1)</f>
        <v>1</v>
      </c>
      <c r="I13" s="3" t="e">
        <f>SMALL(I4:I8,1)</f>
        <v>#NUM!</v>
      </c>
      <c r="J13" s="3"/>
      <c r="K13" s="3"/>
      <c r="L13" s="3"/>
      <c r="M13" s="3"/>
      <c r="N13" s="3"/>
      <c r="O13" s="3"/>
      <c r="P13" s="3"/>
      <c r="Q13" s="3"/>
      <c r="R13" s="3">
        <f>SMALL(R4:R8,1)</f>
        <v>1</v>
      </c>
      <c r="S13" s="3" t="e">
        <f>SMALL(S4:S8,1)</f>
        <v>#NUM!</v>
      </c>
      <c r="T13" s="3">
        <f>SMALL(T4:T8,1)</f>
        <v>1</v>
      </c>
      <c r="U13" s="3" t="e">
        <f>SMALL(U4:U8,1)</f>
        <v>#NUM!</v>
      </c>
    </row>
    <row r="14" spans="1:22" x14ac:dyDescent="0.3">
      <c r="A14" s="3" t="s">
        <v>24</v>
      </c>
      <c r="B14" s="3"/>
      <c r="C14" s="3"/>
      <c r="D14" s="3"/>
      <c r="E14" s="3"/>
      <c r="F14" s="3"/>
      <c r="G14" s="3"/>
      <c r="H14" s="3">
        <f>MAX(H4:H8)</f>
        <v>3</v>
      </c>
      <c r="I14" s="3">
        <f>MAX(I4:I8)</f>
        <v>0</v>
      </c>
      <c r="J14" s="3"/>
      <c r="K14" s="3"/>
      <c r="L14" s="3"/>
      <c r="M14" s="3"/>
      <c r="N14" s="3"/>
      <c r="O14" s="3"/>
      <c r="P14" s="3"/>
      <c r="Q14" s="3"/>
      <c r="R14" s="3">
        <f>MAX(R4:R8)</f>
        <v>3</v>
      </c>
      <c r="S14" s="3">
        <f>MAX(S4:S8)</f>
        <v>0</v>
      </c>
      <c r="T14" s="3">
        <f>MAX(T4:T8)</f>
        <v>3</v>
      </c>
      <c r="U14" s="3">
        <f>MAX(U4:U8)</f>
        <v>0</v>
      </c>
    </row>
    <row r="15" spans="1:22" s="3" customFormat="1" x14ac:dyDescent="0.3"/>
    <row r="16" spans="1:22" ht="49.5" x14ac:dyDescent="0.3">
      <c r="A16" s="3" t="s">
        <v>28</v>
      </c>
      <c r="B16" s="3"/>
      <c r="C16" s="3"/>
      <c r="D16" s="3"/>
      <c r="E16" s="3"/>
      <c r="F16" s="3"/>
      <c r="G16" s="3"/>
      <c r="H16" s="3"/>
      <c r="I16" s="3">
        <f>COUNTIF(I4:I8,"&lt;=10")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/>
      <c r="B17" s="3"/>
      <c r="C17" s="3"/>
      <c r="D17" s="3"/>
      <c r="E17" s="3"/>
      <c r="F17" s="3"/>
      <c r="G17" s="3"/>
      <c r="H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33" x14ac:dyDescent="0.3">
      <c r="A18" s="3" t="s">
        <v>25</v>
      </c>
      <c r="B18" s="3"/>
      <c r="C18" s="3"/>
      <c r="D18" s="3"/>
      <c r="E18" s="3"/>
      <c r="F18" s="3"/>
      <c r="G18" s="3"/>
      <c r="H18" s="3"/>
      <c r="J18" s="3"/>
      <c r="K18" s="3"/>
      <c r="L18" s="3"/>
      <c r="M18" s="3"/>
      <c r="N18" s="3"/>
      <c r="O18" s="3"/>
      <c r="P18" s="3">
        <f>COUNTIF(P4:P8,"Y")</f>
        <v>0</v>
      </c>
      <c r="Q18" s="3"/>
      <c r="R18" s="3"/>
      <c r="S18" s="3"/>
      <c r="T18" s="3"/>
      <c r="U18" s="3"/>
    </row>
    <row r="19" spans="1:21" ht="33" x14ac:dyDescent="0.3">
      <c r="A19" s="3" t="s">
        <v>26</v>
      </c>
      <c r="B19" s="3"/>
      <c r="C19" s="3"/>
      <c r="D19" s="3"/>
      <c r="E19" s="3"/>
      <c r="F19" s="3"/>
      <c r="G19" s="3"/>
      <c r="H19" s="3"/>
      <c r="J19" s="3"/>
      <c r="K19" s="3"/>
      <c r="L19" s="3"/>
      <c r="M19" s="3"/>
      <c r="N19" s="3"/>
      <c r="O19" s="3"/>
      <c r="P19" s="3">
        <f>COUNTIF(P4:P8, "n")</f>
        <v>0</v>
      </c>
      <c r="Q19" s="3"/>
      <c r="R19" s="3"/>
      <c r="S19" s="3"/>
      <c r="T19" s="3"/>
      <c r="U19" s="3"/>
    </row>
    <row r="23" spans="1:21" ht="17.25" thickBot="1" x14ac:dyDescent="0.35"/>
    <row r="24" spans="1:21" ht="17.25" thickTop="1" x14ac:dyDescent="0.3">
      <c r="A24" s="39" t="s">
        <v>29</v>
      </c>
      <c r="B24" s="40"/>
      <c r="C24" s="40"/>
      <c r="D24" s="41"/>
      <c r="E24" s="8"/>
      <c r="F24" s="8"/>
    </row>
    <row r="25" spans="1:21" ht="17.25" thickBot="1" x14ac:dyDescent="0.35">
      <c r="A25" s="42"/>
      <c r="B25" s="43"/>
      <c r="C25" s="43"/>
      <c r="D25" s="44"/>
      <c r="E25" s="8"/>
      <c r="F25" s="8"/>
    </row>
    <row r="26" spans="1:21" ht="32.25" customHeight="1" thickTop="1" x14ac:dyDescent="0.3">
      <c r="A26" s="45" t="s">
        <v>34</v>
      </c>
      <c r="B26" s="46"/>
      <c r="C26" s="46"/>
      <c r="D26" s="19">
        <v>0</v>
      </c>
      <c r="E26" s="6"/>
      <c r="F26" s="6"/>
    </row>
    <row r="27" spans="1:21" ht="17.25" thickBot="1" x14ac:dyDescent="0.35">
      <c r="A27" s="47" t="s">
        <v>35</v>
      </c>
      <c r="B27" s="48"/>
      <c r="C27" s="48"/>
      <c r="D27" s="20">
        <v>0</v>
      </c>
      <c r="E27" s="6"/>
      <c r="F27" s="6"/>
    </row>
    <row r="28" spans="1:21" ht="18" thickTop="1" thickBot="1" x14ac:dyDescent="0.35">
      <c r="A28" s="7"/>
      <c r="B28" s="5"/>
      <c r="C28" s="5"/>
      <c r="D28" s="5"/>
      <c r="E28" s="5"/>
      <c r="F28" s="5"/>
    </row>
    <row r="29" spans="1:21" ht="60" thickTop="1" thickBot="1" x14ac:dyDescent="0.35">
      <c r="A29" s="16" t="s">
        <v>32</v>
      </c>
      <c r="B29" s="17" t="s">
        <v>30</v>
      </c>
      <c r="C29" s="17" t="s">
        <v>31</v>
      </c>
      <c r="D29" s="18" t="s">
        <v>33</v>
      </c>
      <c r="E29" s="21" t="s">
        <v>37</v>
      </c>
      <c r="F29" s="22" t="s">
        <v>36</v>
      </c>
    </row>
    <row r="30" spans="1:21" ht="18" thickTop="1" thickBot="1" x14ac:dyDescent="0.35">
      <c r="A30" s="10">
        <v>1</v>
      </c>
      <c r="B30" s="4">
        <f>COUNTIFS(D4:D9,"&gt;=10/1/2018",D4:D9,"&lt;=12/31/2018")</f>
        <v>0</v>
      </c>
      <c r="C30" s="4">
        <f>COUNTIFS(F4:F9,"&gt;=10/1/2018",F4:F9,"&lt;=12/31/2018")</f>
        <v>0</v>
      </c>
      <c r="D30" s="11">
        <v>0</v>
      </c>
      <c r="E30" s="23" t="s">
        <v>53</v>
      </c>
      <c r="F30" s="22" t="s">
        <v>53</v>
      </c>
    </row>
    <row r="31" spans="1:21" ht="17.25" thickBot="1" x14ac:dyDescent="0.35">
      <c r="A31" s="12">
        <v>2</v>
      </c>
      <c r="B31" s="4">
        <f>COUNTIFS(D4:D9,"&gt;=01/1/2019",D4:D9,"&lt;=03/31/2019")</f>
        <v>1</v>
      </c>
      <c r="C31" s="4">
        <f>COUNTIFS(F4:F9,"&gt;=01/1/2019",F4:F9,"&lt;=03/31/2019")</f>
        <v>1</v>
      </c>
      <c r="D31" s="13">
        <v>0</v>
      </c>
      <c r="E31" s="23" t="s">
        <v>53</v>
      </c>
      <c r="F31" s="22" t="s">
        <v>53</v>
      </c>
    </row>
    <row r="32" spans="1:21" ht="17.25" thickBot="1" x14ac:dyDescent="0.35">
      <c r="A32" s="12">
        <v>3</v>
      </c>
      <c r="B32" s="4">
        <f>COUNTIFS(D4:D9,"&gt;=04/1/2019",D4:D9,"&lt;=06/30/2019")</f>
        <v>2</v>
      </c>
      <c r="C32" s="4">
        <f>COUNTIFS(F4:F9,"&gt;=04/1/2019",F4:F9,"&lt;=06/30/2019")</f>
        <v>2</v>
      </c>
      <c r="D32" s="13">
        <v>0</v>
      </c>
      <c r="E32" s="23" t="s">
        <v>53</v>
      </c>
      <c r="F32" s="22" t="s">
        <v>53</v>
      </c>
    </row>
    <row r="33" spans="1:6" ht="17.25" thickBot="1" x14ac:dyDescent="0.35">
      <c r="A33" s="14">
        <v>4</v>
      </c>
      <c r="B33" s="15">
        <f>COUNTIFS(D4:D9,"&gt;=07/1/2019",D4:D9,"&lt;=09/30/2019")</f>
        <v>1</v>
      </c>
      <c r="C33" s="15">
        <f>COUNTIFS(F4:F9,"&gt;=07/1/2019",F4:F9,"&lt;=09/30/2019")</f>
        <v>1</v>
      </c>
      <c r="D33" s="9">
        <v>0</v>
      </c>
      <c r="E33" s="23" t="s">
        <v>53</v>
      </c>
      <c r="F33" s="22" t="s">
        <v>53</v>
      </c>
    </row>
    <row r="34" spans="1:6" ht="17.25" thickTop="1" x14ac:dyDescent="0.3">
      <c r="B34" s="2">
        <f>SUM(B30:B33)</f>
        <v>4</v>
      </c>
      <c r="C34" s="2">
        <f>SUM(C30:C33)</f>
        <v>4</v>
      </c>
    </row>
  </sheetData>
  <mergeCells count="5">
    <mergeCell ref="A1:Q1"/>
    <mergeCell ref="A2:U2"/>
    <mergeCell ref="A24:D25"/>
    <mergeCell ref="A26:C26"/>
    <mergeCell ref="A27:C27"/>
  </mergeCells>
  <printOptions gridLines="1"/>
  <pageMargins left="0.25" right="0.25" top="0.75" bottom="0.75" header="0.3" footer="0.3"/>
  <pageSetup scale="45" fitToHeight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Corporation</vt:lpstr>
      <vt:lpstr>Corporation!Print_Area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Loggins, Barbara</cp:lastModifiedBy>
  <cp:lastPrinted>2015-09-21T14:45:35Z</cp:lastPrinted>
  <dcterms:created xsi:type="dcterms:W3CDTF">2012-01-25T21:37:39Z</dcterms:created>
  <dcterms:modified xsi:type="dcterms:W3CDTF">2020-01-31T21:08:28Z</dcterms:modified>
</cp:coreProperties>
</file>